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5" windowWidth="15195" windowHeight="8325"/>
  </bookViews>
  <sheets>
    <sheet name="Общая" sheetId="8" r:id="rId1"/>
    <sheet name="Общекомандный" sheetId="7" r:id="rId2"/>
    <sheet name="мужчины, женщины" sheetId="5" r:id="rId3"/>
    <sheet name="юниоры, юниорки" sheetId="2" r:id="rId4"/>
    <sheet name="2000-2001" sheetId="4" r:id="rId5"/>
    <sheet name="2002-2003" sheetId="3" r:id="rId6"/>
    <sheet name="2004-2005" sheetId="6" r:id="rId7"/>
  </sheets>
  <calcPr calcId="145621"/>
</workbook>
</file>

<file path=xl/calcChain.xml><?xml version="1.0" encoding="utf-8"?>
<calcChain xmlns="http://schemas.openxmlformats.org/spreadsheetml/2006/main">
  <c r="BH18" i="7" l="1"/>
  <c r="BI18" i="7" s="1"/>
  <c r="BH10" i="7"/>
  <c r="BH6" i="7"/>
  <c r="BH4" i="7"/>
  <c r="BH5" i="7"/>
  <c r="BI5" i="7" s="1"/>
  <c r="BH9" i="7"/>
  <c r="BH11" i="7"/>
  <c r="BH12" i="7"/>
  <c r="BH7" i="7"/>
  <c r="BI7" i="7" s="1"/>
  <c r="BH13" i="7"/>
  <c r="BH14" i="7"/>
  <c r="BH8" i="7"/>
  <c r="BH16" i="7"/>
  <c r="BI16" i="7" s="1"/>
  <c r="BH17" i="7"/>
  <c r="BH15" i="7"/>
  <c r="BH22" i="7"/>
  <c r="BH20" i="7"/>
  <c r="BH21" i="7"/>
  <c r="BH25" i="7"/>
  <c r="BH27" i="7"/>
  <c r="BH29" i="7"/>
  <c r="BH24" i="7"/>
  <c r="BH26" i="7"/>
  <c r="BH23" i="7"/>
  <c r="BH32" i="7"/>
  <c r="BH19" i="7"/>
  <c r="BH28" i="7"/>
  <c r="BH35" i="7"/>
  <c r="BH33" i="7"/>
  <c r="BH30" i="7"/>
  <c r="BH39" i="7"/>
  <c r="BH40" i="7"/>
  <c r="BH38" i="7"/>
  <c r="BH36" i="7"/>
  <c r="BH37" i="7"/>
  <c r="BH34" i="7"/>
  <c r="BH31" i="7"/>
  <c r="BH41" i="7"/>
  <c r="BH42" i="7"/>
  <c r="BH44" i="7"/>
  <c r="BH48" i="7"/>
  <c r="BH46" i="7"/>
  <c r="BH45" i="7"/>
  <c r="BH47" i="7"/>
  <c r="BH43" i="7"/>
  <c r="BH3" i="7"/>
  <c r="AX10" i="7"/>
  <c r="AX6" i="7"/>
  <c r="AX4" i="7"/>
  <c r="AX5" i="7"/>
  <c r="AX9" i="7"/>
  <c r="AX11" i="7"/>
  <c r="AX12" i="7"/>
  <c r="AX7" i="7"/>
  <c r="AX13" i="7"/>
  <c r="AX14" i="7"/>
  <c r="AX8" i="7"/>
  <c r="AX16" i="7"/>
  <c r="AX17" i="7"/>
  <c r="AX18" i="7"/>
  <c r="AX15" i="7"/>
  <c r="AX22" i="7"/>
  <c r="AX20" i="7"/>
  <c r="AX21" i="7"/>
  <c r="AX25" i="7"/>
  <c r="AX27" i="7"/>
  <c r="AX29" i="7"/>
  <c r="AX24" i="7"/>
  <c r="AX26" i="7"/>
  <c r="AX23" i="7"/>
  <c r="AX32" i="7"/>
  <c r="AX19" i="7"/>
  <c r="AX28" i="7"/>
  <c r="AX35" i="7"/>
  <c r="AX33" i="7"/>
  <c r="AX30" i="7"/>
  <c r="AX39" i="7"/>
  <c r="AX40" i="7"/>
  <c r="AX38" i="7"/>
  <c r="AX36" i="7"/>
  <c r="AX37" i="7"/>
  <c r="AX34" i="7"/>
  <c r="AX31" i="7"/>
  <c r="AX41" i="7"/>
  <c r="AX42" i="7"/>
  <c r="AX44" i="7"/>
  <c r="AX48" i="7"/>
  <c r="AX46" i="7"/>
  <c r="AX45" i="7"/>
  <c r="AX47" i="7"/>
  <c r="AX43" i="7"/>
  <c r="AX3" i="7"/>
  <c r="AL10" i="7"/>
  <c r="AL6" i="7"/>
  <c r="AL4" i="7"/>
  <c r="AL5" i="7"/>
  <c r="AL9" i="7"/>
  <c r="AL11" i="7"/>
  <c r="AL12" i="7"/>
  <c r="AL7" i="7"/>
  <c r="AL13" i="7"/>
  <c r="AL14" i="7"/>
  <c r="AL8" i="7"/>
  <c r="AL16" i="7"/>
  <c r="AL17" i="7"/>
  <c r="AL18" i="7"/>
  <c r="AL15" i="7"/>
  <c r="AL22" i="7"/>
  <c r="AL20" i="7"/>
  <c r="AL21" i="7"/>
  <c r="AL25" i="7"/>
  <c r="AL27" i="7"/>
  <c r="AL29" i="7"/>
  <c r="AL24" i="7"/>
  <c r="AL26" i="7"/>
  <c r="AL23" i="7"/>
  <c r="AL32" i="7"/>
  <c r="AL19" i="7"/>
  <c r="AL28" i="7"/>
  <c r="AL35" i="7"/>
  <c r="AL33" i="7"/>
  <c r="AL30" i="7"/>
  <c r="AL39" i="7"/>
  <c r="AL40" i="7"/>
  <c r="AL38" i="7"/>
  <c r="AL36" i="7"/>
  <c r="AL37" i="7"/>
  <c r="AL34" i="7"/>
  <c r="AL31" i="7"/>
  <c r="AL41" i="7"/>
  <c r="AL42" i="7"/>
  <c r="AL44" i="7"/>
  <c r="AL48" i="7"/>
  <c r="AL46" i="7"/>
  <c r="AL45" i="7"/>
  <c r="AL47" i="7"/>
  <c r="AL43" i="7"/>
  <c r="AL3" i="7"/>
  <c r="Z10" i="7"/>
  <c r="Z6" i="7"/>
  <c r="Z4" i="7"/>
  <c r="Z5" i="7"/>
  <c r="Z9" i="7"/>
  <c r="Z11" i="7"/>
  <c r="Z12" i="7"/>
  <c r="Z7" i="7"/>
  <c r="Z13" i="7"/>
  <c r="Z14" i="7"/>
  <c r="Z8" i="7"/>
  <c r="Z16" i="7"/>
  <c r="Z17" i="7"/>
  <c r="Z18" i="7"/>
  <c r="Z15" i="7"/>
  <c r="Z22" i="7"/>
  <c r="Z20" i="7"/>
  <c r="Z21" i="7"/>
  <c r="Z25" i="7"/>
  <c r="Z27" i="7"/>
  <c r="Z29" i="7"/>
  <c r="Z24" i="7"/>
  <c r="Z26" i="7"/>
  <c r="Z23" i="7"/>
  <c r="Z32" i="7"/>
  <c r="Z19" i="7"/>
  <c r="Z28" i="7"/>
  <c r="Z35" i="7"/>
  <c r="Z33" i="7"/>
  <c r="Z30" i="7"/>
  <c r="Z39" i="7"/>
  <c r="Z40" i="7"/>
  <c r="Z38" i="7"/>
  <c r="Z36" i="7"/>
  <c r="Z37" i="7"/>
  <c r="Z34" i="7"/>
  <c r="Z31" i="7"/>
  <c r="Z41" i="7"/>
  <c r="Z42" i="7"/>
  <c r="Z44" i="7"/>
  <c r="Z48" i="7"/>
  <c r="Z46" i="7"/>
  <c r="Z45" i="7"/>
  <c r="Z47" i="7"/>
  <c r="Z43" i="7"/>
  <c r="Z3" i="7"/>
  <c r="N10" i="7"/>
  <c r="N6" i="7"/>
  <c r="N4" i="7"/>
  <c r="N5" i="7"/>
  <c r="N9" i="7"/>
  <c r="N11" i="7"/>
  <c r="N12" i="7"/>
  <c r="N7" i="7"/>
  <c r="N13" i="7"/>
  <c r="N14" i="7"/>
  <c r="N8" i="7"/>
  <c r="N16" i="7"/>
  <c r="N17" i="7"/>
  <c r="N18" i="7"/>
  <c r="N15" i="7"/>
  <c r="N22" i="7"/>
  <c r="N20" i="7"/>
  <c r="N21" i="7"/>
  <c r="N25" i="7"/>
  <c r="N27" i="7"/>
  <c r="N29" i="7"/>
  <c r="N24" i="7"/>
  <c r="N26" i="7"/>
  <c r="N23" i="7"/>
  <c r="N32" i="7"/>
  <c r="N19" i="7"/>
  <c r="N28" i="7"/>
  <c r="N35" i="7"/>
  <c r="N33" i="7"/>
  <c r="N30" i="7"/>
  <c r="N39" i="7"/>
  <c r="N40" i="7"/>
  <c r="N38" i="7"/>
  <c r="N36" i="7"/>
  <c r="N37" i="7"/>
  <c r="N34" i="7"/>
  <c r="N31" i="7"/>
  <c r="N41" i="7"/>
  <c r="N42" i="7"/>
  <c r="N44" i="7"/>
  <c r="N48" i="7"/>
  <c r="N46" i="7"/>
  <c r="N45" i="7"/>
  <c r="N47" i="7"/>
  <c r="BI47" i="7" s="1"/>
  <c r="N43" i="7"/>
  <c r="N3" i="7"/>
  <c r="BI43" i="7" l="1"/>
  <c r="BI48" i="7"/>
  <c r="BI31" i="7"/>
  <c r="BI38" i="7"/>
  <c r="BI33" i="7"/>
  <c r="BI32" i="7"/>
  <c r="BI29" i="7"/>
  <c r="BI20" i="7"/>
  <c r="BI44" i="7"/>
  <c r="BI34" i="7"/>
  <c r="BI40" i="7"/>
  <c r="BI35" i="7"/>
  <c r="BI23" i="7"/>
  <c r="BI27" i="7"/>
  <c r="BI22" i="7"/>
  <c r="BI8" i="7"/>
  <c r="BI12" i="7"/>
  <c r="BI4" i="7"/>
  <c r="BI45" i="7"/>
  <c r="BI42" i="7"/>
  <c r="BI37" i="7"/>
  <c r="BI39" i="7"/>
  <c r="BI28" i="7"/>
  <c r="BI26" i="7"/>
  <c r="BI25" i="7"/>
  <c r="BI15" i="7"/>
  <c r="BI14" i="7"/>
  <c r="BI11" i="7"/>
  <c r="BI6" i="7"/>
  <c r="BI3" i="7"/>
  <c r="BI46" i="7"/>
  <c r="BI41" i="7"/>
  <c r="BI36" i="7"/>
  <c r="BI30" i="7"/>
  <c r="BI19" i="7"/>
  <c r="BI24" i="7"/>
  <c r="BI21" i="7"/>
  <c r="BI17" i="7"/>
  <c r="BI13" i="7"/>
  <c r="BI9" i="7"/>
  <c r="BI10" i="7"/>
  <c r="EA41" i="5"/>
  <c r="EA40" i="5"/>
  <c r="EA39" i="5"/>
  <c r="EA37" i="5"/>
  <c r="EA38" i="5"/>
  <c r="DO35" i="2"/>
  <c r="DO36" i="2"/>
  <c r="DO37" i="2"/>
  <c r="DO38" i="2"/>
  <c r="DO39" i="2"/>
  <c r="DO40" i="2"/>
  <c r="DO41" i="2"/>
  <c r="DQ7" i="5" l="1"/>
  <c r="DQ6" i="5"/>
  <c r="DQ8" i="5"/>
  <c r="DQ10" i="5"/>
  <c r="DQ9" i="5"/>
  <c r="DQ11" i="5"/>
  <c r="DQ12" i="5"/>
  <c r="DQ14" i="5"/>
  <c r="DQ13" i="5"/>
  <c r="DQ15" i="5"/>
  <c r="DQ16" i="5"/>
  <c r="DQ20" i="5"/>
  <c r="DQ18" i="5"/>
  <c r="DQ24" i="5"/>
  <c r="DQ21" i="5"/>
  <c r="DQ17" i="5"/>
  <c r="DQ31" i="5"/>
  <c r="DQ35" i="5"/>
  <c r="DQ22" i="5"/>
  <c r="DQ27" i="5"/>
  <c r="DQ32" i="5"/>
  <c r="DQ41" i="5"/>
  <c r="DQ40" i="5"/>
  <c r="DQ28" i="5"/>
  <c r="DQ26" i="5"/>
  <c r="DQ25" i="5"/>
  <c r="DQ29" i="5"/>
  <c r="DQ33" i="5"/>
  <c r="DQ39" i="5"/>
  <c r="DQ34" i="5"/>
  <c r="DQ36" i="5"/>
  <c r="DQ30" i="5"/>
  <c r="DQ23" i="5"/>
  <c r="DQ37" i="5"/>
  <c r="DQ19" i="5"/>
  <c r="DQ38" i="5"/>
  <c r="DQ5" i="5"/>
  <c r="DL7" i="5"/>
  <c r="DL6" i="5"/>
  <c r="DL8" i="5"/>
  <c r="DL10" i="5"/>
  <c r="DL9" i="5"/>
  <c r="DL11" i="5"/>
  <c r="DL12" i="5"/>
  <c r="DL14" i="5"/>
  <c r="DL13" i="5"/>
  <c r="DL15" i="5"/>
  <c r="DL16" i="5"/>
  <c r="DL20" i="5"/>
  <c r="DL18" i="5"/>
  <c r="DL24" i="5"/>
  <c r="DL21" i="5"/>
  <c r="DL17" i="5"/>
  <c r="DL31" i="5"/>
  <c r="DL35" i="5"/>
  <c r="DL22" i="5"/>
  <c r="DL27" i="5"/>
  <c r="DL32" i="5"/>
  <c r="DL41" i="5"/>
  <c r="DL40" i="5"/>
  <c r="DL28" i="5"/>
  <c r="DL26" i="5"/>
  <c r="DL25" i="5"/>
  <c r="DL29" i="5"/>
  <c r="DL33" i="5"/>
  <c r="DL39" i="5"/>
  <c r="DL34" i="5"/>
  <c r="DL36" i="5"/>
  <c r="DL30" i="5"/>
  <c r="DL23" i="5"/>
  <c r="DL37" i="5"/>
  <c r="DL19" i="5"/>
  <c r="DL38" i="5"/>
  <c r="DL5" i="5"/>
  <c r="DG7" i="5"/>
  <c r="DG6" i="5"/>
  <c r="DG8" i="5"/>
  <c r="DG10" i="5"/>
  <c r="DG9" i="5"/>
  <c r="DG11" i="5"/>
  <c r="DG12" i="5"/>
  <c r="DG14" i="5"/>
  <c r="DG13" i="5"/>
  <c r="DG15" i="5"/>
  <c r="DG16" i="5"/>
  <c r="DG20" i="5"/>
  <c r="DG18" i="5"/>
  <c r="DG24" i="5"/>
  <c r="DG21" i="5"/>
  <c r="DG17" i="5"/>
  <c r="DG31" i="5"/>
  <c r="DG35" i="5"/>
  <c r="DG22" i="5"/>
  <c r="DG27" i="5"/>
  <c r="DG32" i="5"/>
  <c r="DG41" i="5"/>
  <c r="DG40" i="5"/>
  <c r="DG28" i="5"/>
  <c r="DG26" i="5"/>
  <c r="DG25" i="5"/>
  <c r="DG29" i="5"/>
  <c r="DG33" i="5"/>
  <c r="DG39" i="5"/>
  <c r="DG34" i="5"/>
  <c r="DG36" i="5"/>
  <c r="DG30" i="5"/>
  <c r="DY30" i="5" s="1"/>
  <c r="DG23" i="5"/>
  <c r="DG37" i="5"/>
  <c r="DG19" i="5"/>
  <c r="DG38" i="5"/>
  <c r="DG5" i="5"/>
  <c r="DB7" i="5"/>
  <c r="DB6" i="5"/>
  <c r="DB8" i="5"/>
  <c r="DB10" i="5"/>
  <c r="DB9" i="5"/>
  <c r="DB11" i="5"/>
  <c r="DB12" i="5"/>
  <c r="DB14" i="5"/>
  <c r="DB13" i="5"/>
  <c r="DB15" i="5"/>
  <c r="DB16" i="5"/>
  <c r="DB20" i="5"/>
  <c r="DB18" i="5"/>
  <c r="DB24" i="5"/>
  <c r="DB21" i="5"/>
  <c r="DB17" i="5"/>
  <c r="DB31" i="5"/>
  <c r="DB35" i="5"/>
  <c r="DB22" i="5"/>
  <c r="DB27" i="5"/>
  <c r="DB32" i="5"/>
  <c r="DB41" i="5"/>
  <c r="DB40" i="5"/>
  <c r="DB28" i="5"/>
  <c r="DB26" i="5"/>
  <c r="DB25" i="5"/>
  <c r="DB29" i="5"/>
  <c r="DB33" i="5"/>
  <c r="DB39" i="5"/>
  <c r="DB34" i="5"/>
  <c r="DB36" i="5"/>
  <c r="DB30" i="5"/>
  <c r="DB23" i="5"/>
  <c r="DB37" i="5"/>
  <c r="DB19" i="5"/>
  <c r="DB38" i="5"/>
  <c r="DB5" i="5"/>
  <c r="CW7" i="5"/>
  <c r="CW6" i="5"/>
  <c r="CW8" i="5"/>
  <c r="CW10" i="5"/>
  <c r="CW9" i="5"/>
  <c r="CW11" i="5"/>
  <c r="CW12" i="5"/>
  <c r="CW14" i="5"/>
  <c r="CW13" i="5"/>
  <c r="CW15" i="5"/>
  <c r="CW16" i="5"/>
  <c r="CW20" i="5"/>
  <c r="CW18" i="5"/>
  <c r="CW24" i="5"/>
  <c r="CW21" i="5"/>
  <c r="CW17" i="5"/>
  <c r="CW31" i="5"/>
  <c r="CW35" i="5"/>
  <c r="CW22" i="5"/>
  <c r="CW27" i="5"/>
  <c r="CW32" i="5"/>
  <c r="CW41" i="5"/>
  <c r="CW40" i="5"/>
  <c r="CW28" i="5"/>
  <c r="CW26" i="5"/>
  <c r="CW25" i="5"/>
  <c r="CW29" i="5"/>
  <c r="CW33" i="5"/>
  <c r="CW39" i="5"/>
  <c r="CW34" i="5"/>
  <c r="CW36" i="5"/>
  <c r="CW30" i="5"/>
  <c r="CW23" i="5"/>
  <c r="CW37" i="5"/>
  <c r="CW19" i="5"/>
  <c r="CW38" i="5"/>
  <c r="CW5" i="5"/>
  <c r="CR7" i="5"/>
  <c r="CR6" i="5"/>
  <c r="CR8" i="5"/>
  <c r="CR10" i="5"/>
  <c r="CR9" i="5"/>
  <c r="CR11" i="5"/>
  <c r="CR12" i="5"/>
  <c r="CR14" i="5"/>
  <c r="CR13" i="5"/>
  <c r="CR15" i="5"/>
  <c r="CR16" i="5"/>
  <c r="CR20" i="5"/>
  <c r="CR18" i="5"/>
  <c r="CR24" i="5"/>
  <c r="CR21" i="5"/>
  <c r="CR17" i="5"/>
  <c r="CR31" i="5"/>
  <c r="CR35" i="5"/>
  <c r="CR22" i="5"/>
  <c r="CR27" i="5"/>
  <c r="CR32" i="5"/>
  <c r="CR41" i="5"/>
  <c r="CR40" i="5"/>
  <c r="CR28" i="5"/>
  <c r="CR26" i="5"/>
  <c r="CR25" i="5"/>
  <c r="CR29" i="5"/>
  <c r="CR33" i="5"/>
  <c r="CR39" i="5"/>
  <c r="CR34" i="5"/>
  <c r="CR36" i="5"/>
  <c r="CR30" i="5"/>
  <c r="CR23" i="5"/>
  <c r="CR37" i="5"/>
  <c r="CR19" i="5"/>
  <c r="CR38" i="5"/>
  <c r="CR5" i="5"/>
  <c r="CM7" i="5"/>
  <c r="CM6" i="5"/>
  <c r="CM8" i="5"/>
  <c r="CM10" i="5"/>
  <c r="CM9" i="5"/>
  <c r="CM11" i="5"/>
  <c r="CM12" i="5"/>
  <c r="CM14" i="5"/>
  <c r="CM13" i="5"/>
  <c r="CM15" i="5"/>
  <c r="CM16" i="5"/>
  <c r="CM20" i="5"/>
  <c r="CM18" i="5"/>
  <c r="CM24" i="5"/>
  <c r="CM21" i="5"/>
  <c r="CM17" i="5"/>
  <c r="CM31" i="5"/>
  <c r="CM35" i="5"/>
  <c r="CM22" i="5"/>
  <c r="CM27" i="5"/>
  <c r="CM32" i="5"/>
  <c r="CM41" i="5"/>
  <c r="CM40" i="5"/>
  <c r="CM28" i="5"/>
  <c r="CM26" i="5"/>
  <c r="CM25" i="5"/>
  <c r="CM29" i="5"/>
  <c r="CM33" i="5"/>
  <c r="CM39" i="5"/>
  <c r="CM34" i="5"/>
  <c r="CM36" i="5"/>
  <c r="CM30" i="5"/>
  <c r="CM23" i="5"/>
  <c r="CM37" i="5"/>
  <c r="CM19" i="5"/>
  <c r="CM38" i="5"/>
  <c r="CM5" i="5"/>
  <c r="CH7" i="5"/>
  <c r="CH6" i="5"/>
  <c r="CH8" i="5"/>
  <c r="CH10" i="5"/>
  <c r="CH9" i="5"/>
  <c r="CH11" i="5"/>
  <c r="CH12" i="5"/>
  <c r="CH14" i="5"/>
  <c r="CH13" i="5"/>
  <c r="CH15" i="5"/>
  <c r="CH16" i="5"/>
  <c r="CH20" i="5"/>
  <c r="CH18" i="5"/>
  <c r="CH24" i="5"/>
  <c r="CH21" i="5"/>
  <c r="CH17" i="5"/>
  <c r="CH31" i="5"/>
  <c r="CH35" i="5"/>
  <c r="CH22" i="5"/>
  <c r="CH27" i="5"/>
  <c r="CH32" i="5"/>
  <c r="CH41" i="5"/>
  <c r="CH40" i="5"/>
  <c r="CH28" i="5"/>
  <c r="CH26" i="5"/>
  <c r="CH25" i="5"/>
  <c r="CH29" i="5"/>
  <c r="CH33" i="5"/>
  <c r="CH39" i="5"/>
  <c r="CH34" i="5"/>
  <c r="CH36" i="5"/>
  <c r="CH30" i="5"/>
  <c r="CH23" i="5"/>
  <c r="CH37" i="5"/>
  <c r="CH19" i="5"/>
  <c r="CH38" i="5"/>
  <c r="CH5" i="5"/>
  <c r="CC7" i="5"/>
  <c r="CC6" i="5"/>
  <c r="CC8" i="5"/>
  <c r="CC10" i="5"/>
  <c r="CC9" i="5"/>
  <c r="CC11" i="5"/>
  <c r="CC12" i="5"/>
  <c r="CC14" i="5"/>
  <c r="CC13" i="5"/>
  <c r="CC15" i="5"/>
  <c r="CC16" i="5"/>
  <c r="CC20" i="5"/>
  <c r="CC18" i="5"/>
  <c r="CC24" i="5"/>
  <c r="CC21" i="5"/>
  <c r="CC17" i="5"/>
  <c r="CC31" i="5"/>
  <c r="CC35" i="5"/>
  <c r="CC22" i="5"/>
  <c r="CC27" i="5"/>
  <c r="CC32" i="5"/>
  <c r="CC41" i="5"/>
  <c r="CC40" i="5"/>
  <c r="CC28" i="5"/>
  <c r="CC26" i="5"/>
  <c r="CC25" i="5"/>
  <c r="CC29" i="5"/>
  <c r="CC33" i="5"/>
  <c r="CC39" i="5"/>
  <c r="CC34" i="5"/>
  <c r="CC36" i="5"/>
  <c r="CC30" i="5"/>
  <c r="CC23" i="5"/>
  <c r="CC37" i="5"/>
  <c r="CC19" i="5"/>
  <c r="CC38" i="5"/>
  <c r="CC5" i="5"/>
  <c r="BX7" i="5"/>
  <c r="BX6" i="5"/>
  <c r="BX8" i="5"/>
  <c r="BX10" i="5"/>
  <c r="BX9" i="5"/>
  <c r="BX11" i="5"/>
  <c r="BX12" i="5"/>
  <c r="BX14" i="5"/>
  <c r="BX13" i="5"/>
  <c r="BX15" i="5"/>
  <c r="BX16" i="5"/>
  <c r="BX20" i="5"/>
  <c r="BX18" i="5"/>
  <c r="BX24" i="5"/>
  <c r="BX21" i="5"/>
  <c r="BX17" i="5"/>
  <c r="BX31" i="5"/>
  <c r="BX35" i="5"/>
  <c r="BX22" i="5"/>
  <c r="BX27" i="5"/>
  <c r="BX32" i="5"/>
  <c r="BX41" i="5"/>
  <c r="BX40" i="5"/>
  <c r="BX28" i="5"/>
  <c r="BX26" i="5"/>
  <c r="BX25" i="5"/>
  <c r="BX29" i="5"/>
  <c r="BX33" i="5"/>
  <c r="BX39" i="5"/>
  <c r="BX34" i="5"/>
  <c r="BX36" i="5"/>
  <c r="BX30" i="5"/>
  <c r="BX23" i="5"/>
  <c r="BX37" i="5"/>
  <c r="BX19" i="5"/>
  <c r="BX38" i="5"/>
  <c r="BX5" i="5"/>
  <c r="BS7" i="5"/>
  <c r="BS6" i="5"/>
  <c r="BS8" i="5"/>
  <c r="BS10" i="5"/>
  <c r="BS9" i="5"/>
  <c r="BS11" i="5"/>
  <c r="BS12" i="5"/>
  <c r="BS14" i="5"/>
  <c r="BS13" i="5"/>
  <c r="BS15" i="5"/>
  <c r="BS16" i="5"/>
  <c r="BS20" i="5"/>
  <c r="BS18" i="5"/>
  <c r="BS24" i="5"/>
  <c r="BS21" i="5"/>
  <c r="BS17" i="5"/>
  <c r="BS31" i="5"/>
  <c r="BS35" i="5"/>
  <c r="BS22" i="5"/>
  <c r="BS27" i="5"/>
  <c r="BS32" i="5"/>
  <c r="BS41" i="5"/>
  <c r="BS40" i="5"/>
  <c r="BS28" i="5"/>
  <c r="BS26" i="5"/>
  <c r="BS25" i="5"/>
  <c r="BS29" i="5"/>
  <c r="BS33" i="5"/>
  <c r="BS39" i="5"/>
  <c r="BS34" i="5"/>
  <c r="BS36" i="5"/>
  <c r="BS30" i="5"/>
  <c r="BS23" i="5"/>
  <c r="BS37" i="5"/>
  <c r="BS19" i="5"/>
  <c r="BS38" i="5"/>
  <c r="BS5" i="5"/>
  <c r="AU7" i="5"/>
  <c r="AU6" i="5"/>
  <c r="AU8" i="5"/>
  <c r="AU10" i="5"/>
  <c r="AU9" i="5"/>
  <c r="AU11" i="5"/>
  <c r="AU12" i="5"/>
  <c r="AU14" i="5"/>
  <c r="AU13" i="5"/>
  <c r="AU15" i="5"/>
  <c r="AU16" i="5"/>
  <c r="AU20" i="5"/>
  <c r="AU18" i="5"/>
  <c r="AU24" i="5"/>
  <c r="AU21" i="5"/>
  <c r="AU17" i="5"/>
  <c r="AU31" i="5"/>
  <c r="AU35" i="5"/>
  <c r="AU22" i="5"/>
  <c r="AU27" i="5"/>
  <c r="AU32" i="5"/>
  <c r="AU41" i="5"/>
  <c r="AU40" i="5"/>
  <c r="AU28" i="5"/>
  <c r="AU26" i="5"/>
  <c r="AU25" i="5"/>
  <c r="AU29" i="5"/>
  <c r="AU33" i="5"/>
  <c r="AU39" i="5"/>
  <c r="AU34" i="5"/>
  <c r="AU36" i="5"/>
  <c r="AU30" i="5"/>
  <c r="AU23" i="5"/>
  <c r="AU37" i="5"/>
  <c r="AU19" i="5"/>
  <c r="AU38" i="5"/>
  <c r="AU5" i="5"/>
  <c r="BE7" i="5"/>
  <c r="BE6" i="5"/>
  <c r="BE8" i="5"/>
  <c r="BE10" i="5"/>
  <c r="BE9" i="5"/>
  <c r="BE11" i="5"/>
  <c r="BE12" i="5"/>
  <c r="BE14" i="5"/>
  <c r="BE13" i="5"/>
  <c r="BE15" i="5"/>
  <c r="BE16" i="5"/>
  <c r="BE20" i="5"/>
  <c r="BE18" i="5"/>
  <c r="BE24" i="5"/>
  <c r="BE21" i="5"/>
  <c r="BE17" i="5"/>
  <c r="BE31" i="5"/>
  <c r="BE35" i="5"/>
  <c r="BE22" i="5"/>
  <c r="BE27" i="5"/>
  <c r="BE32" i="5"/>
  <c r="BE41" i="5"/>
  <c r="BE40" i="5"/>
  <c r="BE28" i="5"/>
  <c r="BE26" i="5"/>
  <c r="BE25" i="5"/>
  <c r="BE29" i="5"/>
  <c r="BE33" i="5"/>
  <c r="BE39" i="5"/>
  <c r="BE34" i="5"/>
  <c r="BE36" i="5"/>
  <c r="BE30" i="5"/>
  <c r="BE23" i="5"/>
  <c r="BE37" i="5"/>
  <c r="BE19" i="5"/>
  <c r="BE38" i="5"/>
  <c r="BE5" i="5"/>
  <c r="AZ7" i="5"/>
  <c r="AZ6" i="5"/>
  <c r="AZ8" i="5"/>
  <c r="AZ10" i="5"/>
  <c r="AZ9" i="5"/>
  <c r="AZ11" i="5"/>
  <c r="AZ12" i="5"/>
  <c r="AZ14" i="5"/>
  <c r="AZ13" i="5"/>
  <c r="AZ15" i="5"/>
  <c r="AZ16" i="5"/>
  <c r="AZ20" i="5"/>
  <c r="AZ18" i="5"/>
  <c r="AZ24" i="5"/>
  <c r="AZ21" i="5"/>
  <c r="AZ17" i="5"/>
  <c r="AZ31" i="5"/>
  <c r="AZ35" i="5"/>
  <c r="AZ22" i="5"/>
  <c r="AZ27" i="5"/>
  <c r="AZ32" i="5"/>
  <c r="AZ41" i="5"/>
  <c r="AZ40" i="5"/>
  <c r="AZ28" i="5"/>
  <c r="AZ26" i="5"/>
  <c r="AZ25" i="5"/>
  <c r="AZ29" i="5"/>
  <c r="AZ33" i="5"/>
  <c r="AZ39" i="5"/>
  <c r="AZ34" i="5"/>
  <c r="AZ36" i="5"/>
  <c r="AZ30" i="5"/>
  <c r="AZ23" i="5"/>
  <c r="AZ37" i="5"/>
  <c r="AZ19" i="5"/>
  <c r="AZ38" i="5"/>
  <c r="AZ5" i="5"/>
  <c r="AP7" i="5"/>
  <c r="AP6" i="5"/>
  <c r="AP8" i="5"/>
  <c r="AP10" i="5"/>
  <c r="AP9" i="5"/>
  <c r="AP11" i="5"/>
  <c r="AP12" i="5"/>
  <c r="AP14" i="5"/>
  <c r="AP13" i="5"/>
  <c r="AP15" i="5"/>
  <c r="AP16" i="5"/>
  <c r="AP20" i="5"/>
  <c r="AP18" i="5"/>
  <c r="AP24" i="5"/>
  <c r="AP21" i="5"/>
  <c r="AP17" i="5"/>
  <c r="AP31" i="5"/>
  <c r="AP35" i="5"/>
  <c r="AP22" i="5"/>
  <c r="AP27" i="5"/>
  <c r="AP32" i="5"/>
  <c r="AP41" i="5"/>
  <c r="AP40" i="5"/>
  <c r="AP28" i="5"/>
  <c r="AP26" i="5"/>
  <c r="AP25" i="5"/>
  <c r="AP29" i="5"/>
  <c r="AP33" i="5"/>
  <c r="AP39" i="5"/>
  <c r="AP34" i="5"/>
  <c r="AP36" i="5"/>
  <c r="AP30" i="5"/>
  <c r="AP23" i="5"/>
  <c r="AP37" i="5"/>
  <c r="AP19" i="5"/>
  <c r="AP38" i="5"/>
  <c r="AP5" i="5"/>
  <c r="AK7" i="5"/>
  <c r="AK6" i="5"/>
  <c r="AK8" i="5"/>
  <c r="AK10" i="5"/>
  <c r="AK9" i="5"/>
  <c r="AK11" i="5"/>
  <c r="AK12" i="5"/>
  <c r="AK14" i="5"/>
  <c r="AK13" i="5"/>
  <c r="AK15" i="5"/>
  <c r="AK16" i="5"/>
  <c r="AK20" i="5"/>
  <c r="AK18" i="5"/>
  <c r="AK24" i="5"/>
  <c r="AK21" i="5"/>
  <c r="AK17" i="5"/>
  <c r="AK31" i="5"/>
  <c r="AK35" i="5"/>
  <c r="AK22" i="5"/>
  <c r="AK27" i="5"/>
  <c r="AK32" i="5"/>
  <c r="AK41" i="5"/>
  <c r="AK40" i="5"/>
  <c r="AK28" i="5"/>
  <c r="AK26" i="5"/>
  <c r="AK25" i="5"/>
  <c r="AK29" i="5"/>
  <c r="AK33" i="5"/>
  <c r="AK39" i="5"/>
  <c r="AK34" i="5"/>
  <c r="AK36" i="5"/>
  <c r="AK30" i="5"/>
  <c r="AK23" i="5"/>
  <c r="AK37" i="5"/>
  <c r="AK19" i="5"/>
  <c r="AK38" i="5"/>
  <c r="AK5" i="5"/>
  <c r="AF7" i="5"/>
  <c r="AF6" i="5"/>
  <c r="AF8" i="5"/>
  <c r="AF10" i="5"/>
  <c r="AF9" i="5"/>
  <c r="AF11" i="5"/>
  <c r="AF12" i="5"/>
  <c r="AF14" i="5"/>
  <c r="AF13" i="5"/>
  <c r="AF15" i="5"/>
  <c r="AF16" i="5"/>
  <c r="AF20" i="5"/>
  <c r="AF18" i="5"/>
  <c r="AF24" i="5"/>
  <c r="AF21" i="5"/>
  <c r="AF17" i="5"/>
  <c r="AF31" i="5"/>
  <c r="AF35" i="5"/>
  <c r="AF22" i="5"/>
  <c r="AF27" i="5"/>
  <c r="AF32" i="5"/>
  <c r="AF41" i="5"/>
  <c r="AF40" i="5"/>
  <c r="AF28" i="5"/>
  <c r="AF26" i="5"/>
  <c r="AF25" i="5"/>
  <c r="AF29" i="5"/>
  <c r="AF33" i="5"/>
  <c r="AF39" i="5"/>
  <c r="AF34" i="5"/>
  <c r="AF36" i="5"/>
  <c r="AF30" i="5"/>
  <c r="AF23" i="5"/>
  <c r="AF37" i="5"/>
  <c r="AF19" i="5"/>
  <c r="AF38" i="5"/>
  <c r="AF5" i="5"/>
  <c r="AA7" i="5"/>
  <c r="AA6" i="5"/>
  <c r="AA8" i="5"/>
  <c r="AA10" i="5"/>
  <c r="AA9" i="5"/>
  <c r="AA11" i="5"/>
  <c r="AA12" i="5"/>
  <c r="AA14" i="5"/>
  <c r="AA13" i="5"/>
  <c r="AA15" i="5"/>
  <c r="AA16" i="5"/>
  <c r="AA20" i="5"/>
  <c r="AA18" i="5"/>
  <c r="AA24" i="5"/>
  <c r="AA21" i="5"/>
  <c r="AA17" i="5"/>
  <c r="AA31" i="5"/>
  <c r="AA35" i="5"/>
  <c r="AA22" i="5"/>
  <c r="AA27" i="5"/>
  <c r="AA32" i="5"/>
  <c r="AA41" i="5"/>
  <c r="AA40" i="5"/>
  <c r="AA28" i="5"/>
  <c r="AA26" i="5"/>
  <c r="AA25" i="5"/>
  <c r="AA29" i="5"/>
  <c r="AA33" i="5"/>
  <c r="AA39" i="5"/>
  <c r="AA34" i="5"/>
  <c r="AA36" i="5"/>
  <c r="AA30" i="5"/>
  <c r="AA23" i="5"/>
  <c r="AA37" i="5"/>
  <c r="AA19" i="5"/>
  <c r="AA38" i="5"/>
  <c r="AA5" i="5"/>
  <c r="V7" i="5"/>
  <c r="V6" i="5"/>
  <c r="V8" i="5"/>
  <c r="V10" i="5"/>
  <c r="V9" i="5"/>
  <c r="V11" i="5"/>
  <c r="V12" i="5"/>
  <c r="V14" i="5"/>
  <c r="V13" i="5"/>
  <c r="V15" i="5"/>
  <c r="V16" i="5"/>
  <c r="V20" i="5"/>
  <c r="V18" i="5"/>
  <c r="V24" i="5"/>
  <c r="V21" i="5"/>
  <c r="V17" i="5"/>
  <c r="V31" i="5"/>
  <c r="V35" i="5"/>
  <c r="V22" i="5"/>
  <c r="V27" i="5"/>
  <c r="V32" i="5"/>
  <c r="V41" i="5"/>
  <c r="V40" i="5"/>
  <c r="V28" i="5"/>
  <c r="V26" i="5"/>
  <c r="V25" i="5"/>
  <c r="V29" i="5"/>
  <c r="V33" i="5"/>
  <c r="V39" i="5"/>
  <c r="V34" i="5"/>
  <c r="V36" i="5"/>
  <c r="V30" i="5"/>
  <c r="V23" i="5"/>
  <c r="V37" i="5"/>
  <c r="V19" i="5"/>
  <c r="V38" i="5"/>
  <c r="V5" i="5"/>
  <c r="Q7" i="5"/>
  <c r="Q6" i="5"/>
  <c r="Q8" i="5"/>
  <c r="Q10" i="5"/>
  <c r="Q9" i="5"/>
  <c r="Q11" i="5"/>
  <c r="Q12" i="5"/>
  <c r="Q14" i="5"/>
  <c r="Q13" i="5"/>
  <c r="Q15" i="5"/>
  <c r="Q16" i="5"/>
  <c r="Q20" i="5"/>
  <c r="Q18" i="5"/>
  <c r="Q24" i="5"/>
  <c r="Q21" i="5"/>
  <c r="Q17" i="5"/>
  <c r="Q31" i="5"/>
  <c r="Q35" i="5"/>
  <c r="Q22" i="5"/>
  <c r="Q27" i="5"/>
  <c r="Q32" i="5"/>
  <c r="Q41" i="5"/>
  <c r="Q40" i="5"/>
  <c r="Q28" i="5"/>
  <c r="Q26" i="5"/>
  <c r="Q25" i="5"/>
  <c r="Q29" i="5"/>
  <c r="Q33" i="5"/>
  <c r="Q39" i="5"/>
  <c r="Q34" i="5"/>
  <c r="Q36" i="5"/>
  <c r="Q30" i="5"/>
  <c r="Q23" i="5"/>
  <c r="Q37" i="5"/>
  <c r="Q19" i="5"/>
  <c r="Q38" i="5"/>
  <c r="Q5" i="5"/>
  <c r="L7" i="5"/>
  <c r="L6" i="5"/>
  <c r="L8" i="5"/>
  <c r="L10" i="5"/>
  <c r="L9" i="5"/>
  <c r="L11" i="5"/>
  <c r="L12" i="5"/>
  <c r="L14" i="5"/>
  <c r="L13" i="5"/>
  <c r="L15" i="5"/>
  <c r="L16" i="5"/>
  <c r="L20" i="5"/>
  <c r="L18" i="5"/>
  <c r="L24" i="5"/>
  <c r="L21" i="5"/>
  <c r="L17" i="5"/>
  <c r="L31" i="5"/>
  <c r="L35" i="5"/>
  <c r="L22" i="5"/>
  <c r="L27" i="5"/>
  <c r="L32" i="5"/>
  <c r="L41" i="5"/>
  <c r="L40" i="5"/>
  <c r="L28" i="5"/>
  <c r="L26" i="5"/>
  <c r="L25" i="5"/>
  <c r="L29" i="5"/>
  <c r="L33" i="5"/>
  <c r="L39" i="5"/>
  <c r="L34" i="5"/>
  <c r="L36" i="5"/>
  <c r="L30" i="5"/>
  <c r="L23" i="5"/>
  <c r="L37" i="5"/>
  <c r="L19" i="5"/>
  <c r="L38" i="5"/>
  <c r="L5" i="5"/>
  <c r="G7" i="5"/>
  <c r="G6" i="5"/>
  <c r="G8" i="5"/>
  <c r="G10" i="5"/>
  <c r="G9" i="5"/>
  <c r="G11" i="5"/>
  <c r="G12" i="5"/>
  <c r="G14" i="5"/>
  <c r="G13" i="5"/>
  <c r="G15" i="5"/>
  <c r="G16" i="5"/>
  <c r="G20" i="5"/>
  <c r="G18" i="5"/>
  <c r="G24" i="5"/>
  <c r="G21" i="5"/>
  <c r="G17" i="5"/>
  <c r="G31" i="5"/>
  <c r="G35" i="5"/>
  <c r="G22" i="5"/>
  <c r="G27" i="5"/>
  <c r="G32" i="5"/>
  <c r="G41" i="5"/>
  <c r="G40" i="5"/>
  <c r="G28" i="5"/>
  <c r="G26" i="5"/>
  <c r="G25" i="5"/>
  <c r="G29" i="5"/>
  <c r="G33" i="5"/>
  <c r="G39" i="5"/>
  <c r="G34" i="5"/>
  <c r="G36" i="5"/>
  <c r="G30" i="5"/>
  <c r="G23" i="5"/>
  <c r="G37" i="5"/>
  <c r="G19" i="5"/>
  <c r="G38" i="5"/>
  <c r="G5" i="5"/>
  <c r="BM27" i="5" l="1"/>
  <c r="EA27" i="5" s="1"/>
  <c r="BM20" i="5"/>
  <c r="BM31" i="5"/>
  <c r="EA31" i="5" s="1"/>
  <c r="BM28" i="5"/>
  <c r="BM17" i="5"/>
  <c r="BM14" i="5"/>
  <c r="BM24" i="5"/>
  <c r="BM19" i="5"/>
  <c r="BM16" i="5"/>
  <c r="BM36" i="5"/>
  <c r="EA36" i="5" s="1"/>
  <c r="BM25" i="5"/>
  <c r="BM26" i="5"/>
  <c r="BM34" i="5"/>
  <c r="EA34" i="5" s="1"/>
  <c r="BM15" i="5"/>
  <c r="BM11" i="5"/>
  <c r="BM8" i="5"/>
  <c r="BM22" i="5"/>
  <c r="BM10" i="5"/>
  <c r="BM21" i="5"/>
  <c r="BM12" i="5"/>
  <c r="BM33" i="5"/>
  <c r="EA33" i="5" s="1"/>
  <c r="BM30" i="5"/>
  <c r="EA30" i="5" s="1"/>
  <c r="BM23" i="5"/>
  <c r="BM29" i="5"/>
  <c r="EA29" i="5" s="1"/>
  <c r="BM32" i="5"/>
  <c r="EA32" i="5" s="1"/>
  <c r="BM18" i="5"/>
  <c r="BM13" i="5"/>
  <c r="BM9" i="5"/>
  <c r="DY25" i="5"/>
  <c r="BM5" i="5"/>
  <c r="DY29" i="5"/>
  <c r="DY16" i="5"/>
  <c r="DY13" i="5"/>
  <c r="DY9" i="5"/>
  <c r="DY10" i="5"/>
  <c r="DY20" i="5"/>
  <c r="DY26" i="5"/>
  <c r="DY24" i="5"/>
  <c r="DY15" i="5"/>
  <c r="DY6" i="5"/>
  <c r="DY19" i="5"/>
  <c r="DY21" i="5"/>
  <c r="DY12" i="5"/>
  <c r="BM7" i="5"/>
  <c r="DY22" i="5"/>
  <c r="DY8" i="5"/>
  <c r="DY5" i="5"/>
  <c r="DY18" i="5"/>
  <c r="DY7" i="5"/>
  <c r="DY35" i="5"/>
  <c r="EA35" i="5" s="1"/>
  <c r="DY17" i="5"/>
  <c r="DY14" i="5"/>
  <c r="BM6" i="5"/>
  <c r="DY23" i="5"/>
  <c r="DY11" i="5"/>
  <c r="EA28" i="5"/>
  <c r="DF6" i="2"/>
  <c r="DF8" i="2"/>
  <c r="DF7" i="2"/>
  <c r="DF11" i="2"/>
  <c r="DF13" i="2"/>
  <c r="DF12" i="2"/>
  <c r="DF14" i="2"/>
  <c r="DF10" i="2"/>
  <c r="DF16" i="2"/>
  <c r="DF18" i="2"/>
  <c r="DF15" i="2"/>
  <c r="DF9" i="2"/>
  <c r="DF21" i="2"/>
  <c r="DF17" i="2"/>
  <c r="DF20" i="2"/>
  <c r="DF27" i="2"/>
  <c r="DF23" i="2"/>
  <c r="DF26" i="2"/>
  <c r="DF22" i="2"/>
  <c r="DF19" i="2"/>
  <c r="DF32" i="2"/>
  <c r="DF29" i="2"/>
  <c r="DF24" i="2"/>
  <c r="DF28" i="2"/>
  <c r="DF33" i="2"/>
  <c r="DF34" i="2"/>
  <c r="DF25" i="2"/>
  <c r="DF30" i="2"/>
  <c r="DF36" i="2"/>
  <c r="DF37" i="2"/>
  <c r="DF31" i="2"/>
  <c r="DF38" i="2"/>
  <c r="DF39" i="2"/>
  <c r="DF35" i="2"/>
  <c r="DF40" i="2"/>
  <c r="DF41" i="2"/>
  <c r="DF5" i="2"/>
  <c r="DA6" i="2"/>
  <c r="DA8" i="2"/>
  <c r="DA7" i="2"/>
  <c r="DA11" i="2"/>
  <c r="DA13" i="2"/>
  <c r="DA12" i="2"/>
  <c r="DA14" i="2"/>
  <c r="DA10" i="2"/>
  <c r="DA16" i="2"/>
  <c r="DA18" i="2"/>
  <c r="DA15" i="2"/>
  <c r="DA9" i="2"/>
  <c r="DA21" i="2"/>
  <c r="DA17" i="2"/>
  <c r="DA20" i="2"/>
  <c r="DA27" i="2"/>
  <c r="DA23" i="2"/>
  <c r="DA26" i="2"/>
  <c r="DA22" i="2"/>
  <c r="DA19" i="2"/>
  <c r="DA32" i="2"/>
  <c r="DA29" i="2"/>
  <c r="DA24" i="2"/>
  <c r="DA28" i="2"/>
  <c r="DA33" i="2"/>
  <c r="DA34" i="2"/>
  <c r="DA25" i="2"/>
  <c r="DA30" i="2"/>
  <c r="DA36" i="2"/>
  <c r="DA37" i="2"/>
  <c r="DA31" i="2"/>
  <c r="DA38" i="2"/>
  <c r="DA39" i="2"/>
  <c r="DA35" i="2"/>
  <c r="DA40" i="2"/>
  <c r="DA41" i="2"/>
  <c r="DA5" i="2"/>
  <c r="CV6" i="2"/>
  <c r="CV8" i="2"/>
  <c r="CV7" i="2"/>
  <c r="CV11" i="2"/>
  <c r="CV13" i="2"/>
  <c r="CV12" i="2"/>
  <c r="CV14" i="2"/>
  <c r="CV10" i="2"/>
  <c r="CV16" i="2"/>
  <c r="CV18" i="2"/>
  <c r="CV15" i="2"/>
  <c r="CV9" i="2"/>
  <c r="CV21" i="2"/>
  <c r="CV17" i="2"/>
  <c r="CV20" i="2"/>
  <c r="CV27" i="2"/>
  <c r="CV23" i="2"/>
  <c r="CV26" i="2"/>
  <c r="CV22" i="2"/>
  <c r="CV19" i="2"/>
  <c r="CV32" i="2"/>
  <c r="CV29" i="2"/>
  <c r="CV24" i="2"/>
  <c r="CV28" i="2"/>
  <c r="CV33" i="2"/>
  <c r="CV34" i="2"/>
  <c r="CV25" i="2"/>
  <c r="CV30" i="2"/>
  <c r="CV36" i="2"/>
  <c r="CV37" i="2"/>
  <c r="CV31" i="2"/>
  <c r="CV38" i="2"/>
  <c r="CV39" i="2"/>
  <c r="CV35" i="2"/>
  <c r="CV40" i="2"/>
  <c r="CV41" i="2"/>
  <c r="CV5" i="2"/>
  <c r="CQ6" i="2"/>
  <c r="CQ8" i="2"/>
  <c r="CQ7" i="2"/>
  <c r="CQ11" i="2"/>
  <c r="CQ13" i="2"/>
  <c r="CQ12" i="2"/>
  <c r="CQ14" i="2"/>
  <c r="CQ10" i="2"/>
  <c r="CQ16" i="2"/>
  <c r="CQ18" i="2"/>
  <c r="CQ15" i="2"/>
  <c r="CQ9" i="2"/>
  <c r="CQ21" i="2"/>
  <c r="CQ17" i="2"/>
  <c r="CQ20" i="2"/>
  <c r="CQ27" i="2"/>
  <c r="CQ23" i="2"/>
  <c r="CQ26" i="2"/>
  <c r="CQ22" i="2"/>
  <c r="CQ19" i="2"/>
  <c r="CQ32" i="2"/>
  <c r="CQ29" i="2"/>
  <c r="CQ24" i="2"/>
  <c r="CQ28" i="2"/>
  <c r="CQ33" i="2"/>
  <c r="CQ34" i="2"/>
  <c r="CQ25" i="2"/>
  <c r="CQ30" i="2"/>
  <c r="CQ36" i="2"/>
  <c r="CQ37" i="2"/>
  <c r="CQ31" i="2"/>
  <c r="CQ38" i="2"/>
  <c r="CQ39" i="2"/>
  <c r="CQ35" i="2"/>
  <c r="CQ40" i="2"/>
  <c r="CQ41" i="2"/>
  <c r="CQ5" i="2"/>
  <c r="CL6" i="2"/>
  <c r="CL8" i="2"/>
  <c r="CL7" i="2"/>
  <c r="CL11" i="2"/>
  <c r="CL13" i="2"/>
  <c r="CL12" i="2"/>
  <c r="CL14" i="2"/>
  <c r="CL10" i="2"/>
  <c r="CL16" i="2"/>
  <c r="CL18" i="2"/>
  <c r="CL15" i="2"/>
  <c r="CL9" i="2"/>
  <c r="CL21" i="2"/>
  <c r="CL17" i="2"/>
  <c r="CL20" i="2"/>
  <c r="CL27" i="2"/>
  <c r="CL23" i="2"/>
  <c r="CL26" i="2"/>
  <c r="CL22" i="2"/>
  <c r="CL19" i="2"/>
  <c r="CL32" i="2"/>
  <c r="CL29" i="2"/>
  <c r="CL24" i="2"/>
  <c r="CL28" i="2"/>
  <c r="CL33" i="2"/>
  <c r="CL34" i="2"/>
  <c r="CL25" i="2"/>
  <c r="CL30" i="2"/>
  <c r="CL36" i="2"/>
  <c r="CL37" i="2"/>
  <c r="CL31" i="2"/>
  <c r="CL38" i="2"/>
  <c r="CL39" i="2"/>
  <c r="CL35" i="2"/>
  <c r="CL40" i="2"/>
  <c r="CL41" i="2"/>
  <c r="CL5" i="2"/>
  <c r="CG6" i="2"/>
  <c r="CG8" i="2"/>
  <c r="CG7" i="2"/>
  <c r="CG11" i="2"/>
  <c r="CG13" i="2"/>
  <c r="CG12" i="2"/>
  <c r="CG14" i="2"/>
  <c r="CG10" i="2"/>
  <c r="CG16" i="2"/>
  <c r="CG18" i="2"/>
  <c r="CG15" i="2"/>
  <c r="CG9" i="2"/>
  <c r="CG21" i="2"/>
  <c r="CG17" i="2"/>
  <c r="CG20" i="2"/>
  <c r="CG27" i="2"/>
  <c r="CG23" i="2"/>
  <c r="CG26" i="2"/>
  <c r="CG22" i="2"/>
  <c r="CG19" i="2"/>
  <c r="CG32" i="2"/>
  <c r="CG29" i="2"/>
  <c r="CG24" i="2"/>
  <c r="CG28" i="2"/>
  <c r="CG33" i="2"/>
  <c r="CG34" i="2"/>
  <c r="CG25" i="2"/>
  <c r="CG30" i="2"/>
  <c r="CG36" i="2"/>
  <c r="CG37" i="2"/>
  <c r="CG31" i="2"/>
  <c r="CG38" i="2"/>
  <c r="CG39" i="2"/>
  <c r="CG35" i="2"/>
  <c r="CG40" i="2"/>
  <c r="CG41" i="2"/>
  <c r="CG5" i="2"/>
  <c r="CB6" i="2"/>
  <c r="CB8" i="2"/>
  <c r="CB7" i="2"/>
  <c r="CB11" i="2"/>
  <c r="CB13" i="2"/>
  <c r="CB12" i="2"/>
  <c r="CB14" i="2"/>
  <c r="CB10" i="2"/>
  <c r="CB16" i="2"/>
  <c r="CB18" i="2"/>
  <c r="CB15" i="2"/>
  <c r="CB9" i="2"/>
  <c r="CB21" i="2"/>
  <c r="CB17" i="2"/>
  <c r="CB20" i="2"/>
  <c r="CB27" i="2"/>
  <c r="CB23" i="2"/>
  <c r="CB26" i="2"/>
  <c r="CB22" i="2"/>
  <c r="CB19" i="2"/>
  <c r="CB32" i="2"/>
  <c r="CB29" i="2"/>
  <c r="CB24" i="2"/>
  <c r="CB28" i="2"/>
  <c r="CB33" i="2"/>
  <c r="CB34" i="2"/>
  <c r="CB25" i="2"/>
  <c r="CB30" i="2"/>
  <c r="CB36" i="2"/>
  <c r="CB37" i="2"/>
  <c r="CB31" i="2"/>
  <c r="CB38" i="2"/>
  <c r="CB39" i="2"/>
  <c r="CB35" i="2"/>
  <c r="CB40" i="2"/>
  <c r="CB41" i="2"/>
  <c r="CB5" i="2"/>
  <c r="BW6" i="2"/>
  <c r="BW8" i="2"/>
  <c r="BW7" i="2"/>
  <c r="BW11" i="2"/>
  <c r="BW13" i="2"/>
  <c r="BW12" i="2"/>
  <c r="BW14" i="2"/>
  <c r="BW10" i="2"/>
  <c r="BW16" i="2"/>
  <c r="BW18" i="2"/>
  <c r="BW15" i="2"/>
  <c r="BW9" i="2"/>
  <c r="BW21" i="2"/>
  <c r="BW17" i="2"/>
  <c r="BW20" i="2"/>
  <c r="BW27" i="2"/>
  <c r="BW23" i="2"/>
  <c r="BW26" i="2"/>
  <c r="BW22" i="2"/>
  <c r="BW19" i="2"/>
  <c r="BW32" i="2"/>
  <c r="BW29" i="2"/>
  <c r="BW24" i="2"/>
  <c r="BW28" i="2"/>
  <c r="BW33" i="2"/>
  <c r="BW34" i="2"/>
  <c r="BW25" i="2"/>
  <c r="BW30" i="2"/>
  <c r="BW36" i="2"/>
  <c r="BW37" i="2"/>
  <c r="BW31" i="2"/>
  <c r="BW38" i="2"/>
  <c r="BW39" i="2"/>
  <c r="BW35" i="2"/>
  <c r="BW40" i="2"/>
  <c r="BW41" i="2"/>
  <c r="BW5" i="2"/>
  <c r="BR6" i="2"/>
  <c r="BR8" i="2"/>
  <c r="BR7" i="2"/>
  <c r="BR11" i="2"/>
  <c r="BR13" i="2"/>
  <c r="BR12" i="2"/>
  <c r="BR14" i="2"/>
  <c r="BR10" i="2"/>
  <c r="BR16" i="2"/>
  <c r="BR18" i="2"/>
  <c r="BR15" i="2"/>
  <c r="BR9" i="2"/>
  <c r="BR21" i="2"/>
  <c r="BR17" i="2"/>
  <c r="BR20" i="2"/>
  <c r="BR27" i="2"/>
  <c r="BR23" i="2"/>
  <c r="BR26" i="2"/>
  <c r="BR22" i="2"/>
  <c r="BR19" i="2"/>
  <c r="BR32" i="2"/>
  <c r="BR29" i="2"/>
  <c r="BR24" i="2"/>
  <c r="BR28" i="2"/>
  <c r="BR33" i="2"/>
  <c r="BR34" i="2"/>
  <c r="BR25" i="2"/>
  <c r="BR30" i="2"/>
  <c r="BR36" i="2"/>
  <c r="BR37" i="2"/>
  <c r="BR31" i="2"/>
  <c r="BR38" i="2"/>
  <c r="BR39" i="2"/>
  <c r="BR35" i="2"/>
  <c r="BR40" i="2"/>
  <c r="BR41" i="2"/>
  <c r="BR5" i="2"/>
  <c r="BM6" i="2"/>
  <c r="BM8" i="2"/>
  <c r="BM7" i="2"/>
  <c r="BM11" i="2"/>
  <c r="BM13" i="2"/>
  <c r="BM12" i="2"/>
  <c r="BM14" i="2"/>
  <c r="BM10" i="2"/>
  <c r="BM16" i="2"/>
  <c r="BM18" i="2"/>
  <c r="BM15" i="2"/>
  <c r="BM9" i="2"/>
  <c r="BM21" i="2"/>
  <c r="BM17" i="2"/>
  <c r="BM20" i="2"/>
  <c r="BM27" i="2"/>
  <c r="BM23" i="2"/>
  <c r="BM26" i="2"/>
  <c r="BM22" i="2"/>
  <c r="BM19" i="2"/>
  <c r="BM32" i="2"/>
  <c r="BM29" i="2"/>
  <c r="BM24" i="2"/>
  <c r="BM28" i="2"/>
  <c r="BM33" i="2"/>
  <c r="BM34" i="2"/>
  <c r="BM25" i="2"/>
  <c r="BM30" i="2"/>
  <c r="BM36" i="2"/>
  <c r="BM37" i="2"/>
  <c r="BM31" i="2"/>
  <c r="BM38" i="2"/>
  <c r="BM39" i="2"/>
  <c r="BM35" i="2"/>
  <c r="BM40" i="2"/>
  <c r="BM41" i="2"/>
  <c r="BM5" i="2"/>
  <c r="AK6" i="2"/>
  <c r="AK8" i="2"/>
  <c r="AK7" i="2"/>
  <c r="AK11" i="2"/>
  <c r="AK13" i="2"/>
  <c r="AK12" i="2"/>
  <c r="AK14" i="2"/>
  <c r="AK10" i="2"/>
  <c r="AK16" i="2"/>
  <c r="AK18" i="2"/>
  <c r="AK15" i="2"/>
  <c r="AK9" i="2"/>
  <c r="AK21" i="2"/>
  <c r="AK17" i="2"/>
  <c r="AK20" i="2"/>
  <c r="AK27" i="2"/>
  <c r="AK23" i="2"/>
  <c r="AK26" i="2"/>
  <c r="AK22" i="2"/>
  <c r="AK19" i="2"/>
  <c r="AK32" i="2"/>
  <c r="AK29" i="2"/>
  <c r="AK24" i="2"/>
  <c r="AK28" i="2"/>
  <c r="AK33" i="2"/>
  <c r="AK34" i="2"/>
  <c r="AK25" i="2"/>
  <c r="AK30" i="2"/>
  <c r="AK36" i="2"/>
  <c r="AK37" i="2"/>
  <c r="AK31" i="2"/>
  <c r="AK38" i="2"/>
  <c r="AK39" i="2"/>
  <c r="AK35" i="2"/>
  <c r="AK40" i="2"/>
  <c r="AK41" i="2"/>
  <c r="AK5" i="2"/>
  <c r="AU6" i="2"/>
  <c r="AU8" i="2"/>
  <c r="AU7" i="2"/>
  <c r="AU11" i="2"/>
  <c r="AU13" i="2"/>
  <c r="AU12" i="2"/>
  <c r="AU14" i="2"/>
  <c r="AU10" i="2"/>
  <c r="AU16" i="2"/>
  <c r="AU18" i="2"/>
  <c r="AU15" i="2"/>
  <c r="AU9" i="2"/>
  <c r="AU21" i="2"/>
  <c r="AU17" i="2"/>
  <c r="AU20" i="2"/>
  <c r="AU27" i="2"/>
  <c r="AU23" i="2"/>
  <c r="AU26" i="2"/>
  <c r="AU22" i="2"/>
  <c r="AU19" i="2"/>
  <c r="AU32" i="2"/>
  <c r="AU29" i="2"/>
  <c r="AU24" i="2"/>
  <c r="AU28" i="2"/>
  <c r="AU33" i="2"/>
  <c r="AU34" i="2"/>
  <c r="AU25" i="2"/>
  <c r="AU30" i="2"/>
  <c r="AU36" i="2"/>
  <c r="AU37" i="2"/>
  <c r="AU31" i="2"/>
  <c r="AU38" i="2"/>
  <c r="AU39" i="2"/>
  <c r="AU35" i="2"/>
  <c r="AU40" i="2"/>
  <c r="AU41" i="2"/>
  <c r="AU5" i="2"/>
  <c r="AF6" i="2"/>
  <c r="AF8" i="2"/>
  <c r="AF7" i="2"/>
  <c r="AF11" i="2"/>
  <c r="AF13" i="2"/>
  <c r="AF12" i="2"/>
  <c r="AF14" i="2"/>
  <c r="AF10" i="2"/>
  <c r="AF16" i="2"/>
  <c r="AF18" i="2"/>
  <c r="AF15" i="2"/>
  <c r="AF9" i="2"/>
  <c r="AF21" i="2"/>
  <c r="AF17" i="2"/>
  <c r="AF20" i="2"/>
  <c r="AF27" i="2"/>
  <c r="AF23" i="2"/>
  <c r="AF26" i="2"/>
  <c r="AF22" i="2"/>
  <c r="AF19" i="2"/>
  <c r="AF32" i="2"/>
  <c r="AF29" i="2"/>
  <c r="AF24" i="2"/>
  <c r="AF28" i="2"/>
  <c r="AF33" i="2"/>
  <c r="AF34" i="2"/>
  <c r="AF25" i="2"/>
  <c r="AF30" i="2"/>
  <c r="AF36" i="2"/>
  <c r="AF37" i="2"/>
  <c r="AF31" i="2"/>
  <c r="AF38" i="2"/>
  <c r="AF39" i="2"/>
  <c r="AF35" i="2"/>
  <c r="AF40" i="2"/>
  <c r="AF41" i="2"/>
  <c r="AF5" i="2"/>
  <c r="AA6" i="2"/>
  <c r="AA8" i="2"/>
  <c r="AA7" i="2"/>
  <c r="AA11" i="2"/>
  <c r="AA13" i="2"/>
  <c r="AA12" i="2"/>
  <c r="AA14" i="2"/>
  <c r="AA10" i="2"/>
  <c r="AA16" i="2"/>
  <c r="AA18" i="2"/>
  <c r="AA15" i="2"/>
  <c r="AA9" i="2"/>
  <c r="AA21" i="2"/>
  <c r="AA17" i="2"/>
  <c r="AA20" i="2"/>
  <c r="AA27" i="2"/>
  <c r="AA23" i="2"/>
  <c r="AA26" i="2"/>
  <c r="AA22" i="2"/>
  <c r="AA19" i="2"/>
  <c r="AA32" i="2"/>
  <c r="AA29" i="2"/>
  <c r="AA24" i="2"/>
  <c r="AA28" i="2"/>
  <c r="AA33" i="2"/>
  <c r="AA34" i="2"/>
  <c r="AA25" i="2"/>
  <c r="AA30" i="2"/>
  <c r="AA36" i="2"/>
  <c r="AA37" i="2"/>
  <c r="AA31" i="2"/>
  <c r="AA38" i="2"/>
  <c r="AA39" i="2"/>
  <c r="AA35" i="2"/>
  <c r="AA40" i="2"/>
  <c r="AA41" i="2"/>
  <c r="AA5" i="2"/>
  <c r="AZ6" i="2"/>
  <c r="AZ8" i="2"/>
  <c r="AZ7" i="2"/>
  <c r="AZ11" i="2"/>
  <c r="AZ13" i="2"/>
  <c r="AZ12" i="2"/>
  <c r="AZ14" i="2"/>
  <c r="AZ10" i="2"/>
  <c r="AZ16" i="2"/>
  <c r="AZ18" i="2"/>
  <c r="AZ15" i="2"/>
  <c r="AZ9" i="2"/>
  <c r="AZ21" i="2"/>
  <c r="AZ17" i="2"/>
  <c r="AZ20" i="2"/>
  <c r="AZ27" i="2"/>
  <c r="AZ23" i="2"/>
  <c r="AZ26" i="2"/>
  <c r="AZ22" i="2"/>
  <c r="AZ19" i="2"/>
  <c r="AZ32" i="2"/>
  <c r="AZ29" i="2"/>
  <c r="AZ24" i="2"/>
  <c r="AZ28" i="2"/>
  <c r="AZ33" i="2"/>
  <c r="AZ34" i="2"/>
  <c r="AZ25" i="2"/>
  <c r="AZ30" i="2"/>
  <c r="AZ36" i="2"/>
  <c r="AZ37" i="2"/>
  <c r="AZ31" i="2"/>
  <c r="AZ38" i="2"/>
  <c r="AZ39" i="2"/>
  <c r="AZ35" i="2"/>
  <c r="AZ40" i="2"/>
  <c r="AZ41" i="2"/>
  <c r="AZ5" i="2"/>
  <c r="AP6" i="2"/>
  <c r="AP8" i="2"/>
  <c r="AP7" i="2"/>
  <c r="AP11" i="2"/>
  <c r="AP13" i="2"/>
  <c r="AP12" i="2"/>
  <c r="AP14" i="2"/>
  <c r="AP10" i="2"/>
  <c r="AP16" i="2"/>
  <c r="AP18" i="2"/>
  <c r="AP15" i="2"/>
  <c r="AP9" i="2"/>
  <c r="AP21" i="2"/>
  <c r="AP17" i="2"/>
  <c r="AP20" i="2"/>
  <c r="AP27" i="2"/>
  <c r="AP23" i="2"/>
  <c r="AP26" i="2"/>
  <c r="AP22" i="2"/>
  <c r="AP19" i="2"/>
  <c r="AP32" i="2"/>
  <c r="AP29" i="2"/>
  <c r="AP24" i="2"/>
  <c r="AP28" i="2"/>
  <c r="AP33" i="2"/>
  <c r="AP34" i="2"/>
  <c r="AP25" i="2"/>
  <c r="AP30" i="2"/>
  <c r="AP36" i="2"/>
  <c r="AP37" i="2"/>
  <c r="AP31" i="2"/>
  <c r="AP38" i="2"/>
  <c r="AP39" i="2"/>
  <c r="AP35" i="2"/>
  <c r="AP40" i="2"/>
  <c r="AP41" i="2"/>
  <c r="AP5" i="2"/>
  <c r="V6" i="2"/>
  <c r="V8" i="2"/>
  <c r="V7" i="2"/>
  <c r="V11" i="2"/>
  <c r="V13" i="2"/>
  <c r="V12" i="2"/>
  <c r="V14" i="2"/>
  <c r="V10" i="2"/>
  <c r="V16" i="2"/>
  <c r="V18" i="2"/>
  <c r="V15" i="2"/>
  <c r="V9" i="2"/>
  <c r="V21" i="2"/>
  <c r="V17" i="2"/>
  <c r="V20" i="2"/>
  <c r="V27" i="2"/>
  <c r="V23" i="2"/>
  <c r="V26" i="2"/>
  <c r="V22" i="2"/>
  <c r="V19" i="2"/>
  <c r="V32" i="2"/>
  <c r="V29" i="2"/>
  <c r="V24" i="2"/>
  <c r="V28" i="2"/>
  <c r="V33" i="2"/>
  <c r="V34" i="2"/>
  <c r="V25" i="2"/>
  <c r="V30" i="2"/>
  <c r="V36" i="2"/>
  <c r="V37" i="2"/>
  <c r="V31" i="2"/>
  <c r="V38" i="2"/>
  <c r="V39" i="2"/>
  <c r="V35" i="2"/>
  <c r="V40" i="2"/>
  <c r="V41" i="2"/>
  <c r="V5" i="2"/>
  <c r="Q6" i="2"/>
  <c r="Q8" i="2"/>
  <c r="Q7" i="2"/>
  <c r="Q11" i="2"/>
  <c r="Q13" i="2"/>
  <c r="Q12" i="2"/>
  <c r="Q14" i="2"/>
  <c r="Q10" i="2"/>
  <c r="Q16" i="2"/>
  <c r="Q18" i="2"/>
  <c r="Q15" i="2"/>
  <c r="Q9" i="2"/>
  <c r="Q21" i="2"/>
  <c r="Q17" i="2"/>
  <c r="Q20" i="2"/>
  <c r="Q27" i="2"/>
  <c r="Q23" i="2"/>
  <c r="Q26" i="2"/>
  <c r="Q22" i="2"/>
  <c r="Q19" i="2"/>
  <c r="Q32" i="2"/>
  <c r="Q29" i="2"/>
  <c r="Q24" i="2"/>
  <c r="Q28" i="2"/>
  <c r="Q33" i="2"/>
  <c r="Q34" i="2"/>
  <c r="Q25" i="2"/>
  <c r="Q30" i="2"/>
  <c r="Q36" i="2"/>
  <c r="Q37" i="2"/>
  <c r="Q31" i="2"/>
  <c r="Q38" i="2"/>
  <c r="Q39" i="2"/>
  <c r="Q35" i="2"/>
  <c r="Q40" i="2"/>
  <c r="Q41" i="2"/>
  <c r="Q5" i="2"/>
  <c r="L6" i="2"/>
  <c r="L8" i="2"/>
  <c r="L7" i="2"/>
  <c r="L11" i="2"/>
  <c r="L13" i="2"/>
  <c r="L12" i="2"/>
  <c r="L14" i="2"/>
  <c r="L10" i="2"/>
  <c r="L16" i="2"/>
  <c r="L18" i="2"/>
  <c r="L15" i="2"/>
  <c r="L9" i="2"/>
  <c r="L21" i="2"/>
  <c r="L17" i="2"/>
  <c r="L20" i="2"/>
  <c r="L27" i="2"/>
  <c r="L23" i="2"/>
  <c r="L26" i="2"/>
  <c r="L22" i="2"/>
  <c r="L19" i="2"/>
  <c r="L32" i="2"/>
  <c r="L29" i="2"/>
  <c r="L24" i="2"/>
  <c r="L28" i="2"/>
  <c r="L33" i="2"/>
  <c r="L34" i="2"/>
  <c r="L25" i="2"/>
  <c r="L30" i="2"/>
  <c r="L36" i="2"/>
  <c r="L37" i="2"/>
  <c r="L31" i="2"/>
  <c r="L38" i="2"/>
  <c r="L39" i="2"/>
  <c r="L35" i="2"/>
  <c r="L40" i="2"/>
  <c r="L41" i="2"/>
  <c r="L5" i="2"/>
  <c r="G6" i="2"/>
  <c r="G8" i="2"/>
  <c r="G7" i="2"/>
  <c r="G11" i="2"/>
  <c r="G13" i="2"/>
  <c r="G12" i="2"/>
  <c r="G14" i="2"/>
  <c r="G10" i="2"/>
  <c r="G16" i="2"/>
  <c r="G18" i="2"/>
  <c r="G15" i="2"/>
  <c r="G9" i="2"/>
  <c r="G21" i="2"/>
  <c r="G17" i="2"/>
  <c r="G20" i="2"/>
  <c r="G27" i="2"/>
  <c r="G23" i="2"/>
  <c r="G26" i="2"/>
  <c r="G22" i="2"/>
  <c r="G19" i="2"/>
  <c r="G32" i="2"/>
  <c r="G29" i="2"/>
  <c r="G24" i="2"/>
  <c r="G28" i="2"/>
  <c r="G33" i="2"/>
  <c r="G34" i="2"/>
  <c r="G25" i="2"/>
  <c r="G30" i="2"/>
  <c r="G36" i="2"/>
  <c r="G37" i="2"/>
  <c r="G31" i="2"/>
  <c r="G38" i="2"/>
  <c r="G39" i="2"/>
  <c r="G35" i="2"/>
  <c r="G40" i="2"/>
  <c r="G41" i="2"/>
  <c r="G5" i="2"/>
  <c r="EA11" i="5" l="1"/>
  <c r="EA21" i="5"/>
  <c r="EA26" i="5"/>
  <c r="EA9" i="5"/>
  <c r="EA23" i="5"/>
  <c r="EA14" i="5"/>
  <c r="EA13" i="5"/>
  <c r="EA6" i="5"/>
  <c r="EA18" i="5"/>
  <c r="EA25" i="5"/>
  <c r="EA24" i="5"/>
  <c r="EA7" i="5"/>
  <c r="EA8" i="5"/>
  <c r="EA15" i="5"/>
  <c r="EA12" i="5"/>
  <c r="EA10" i="5"/>
  <c r="EA16" i="5"/>
  <c r="EA22" i="5"/>
  <c r="EA5" i="5"/>
  <c r="EA19" i="5"/>
  <c r="EA17" i="5"/>
  <c r="EA20" i="5"/>
  <c r="BG34" i="2"/>
  <c r="DO34" i="2" s="1"/>
  <c r="BG29" i="2"/>
  <c r="DO29" i="2" s="1"/>
  <c r="BG17" i="2"/>
  <c r="BG18" i="2"/>
  <c r="BG8" i="2"/>
  <c r="DM26" i="2"/>
  <c r="DO26" i="2" s="1"/>
  <c r="DM9" i="2"/>
  <c r="DM10" i="2"/>
  <c r="DM11" i="2"/>
  <c r="BG27" i="2"/>
  <c r="DO27" i="2" s="1"/>
  <c r="BG5" i="2"/>
  <c r="BG33" i="2"/>
  <c r="DO33" i="2" s="1"/>
  <c r="BG32" i="2"/>
  <c r="DO32" i="2" s="1"/>
  <c r="BG23" i="2"/>
  <c r="DO23" i="2" s="1"/>
  <c r="BG21" i="2"/>
  <c r="BG16" i="2"/>
  <c r="BG13" i="2"/>
  <c r="BG6" i="2"/>
  <c r="DO6" i="2" s="1"/>
  <c r="DM25" i="2"/>
  <c r="DM15" i="2"/>
  <c r="DM14" i="2"/>
  <c r="DM7" i="2"/>
  <c r="BG20" i="2"/>
  <c r="BG30" i="2"/>
  <c r="DO30" i="2" s="1"/>
  <c r="BG28" i="2"/>
  <c r="DO28" i="2" s="1"/>
  <c r="BG19" i="2"/>
  <c r="BG9" i="2"/>
  <c r="DO9" i="2" s="1"/>
  <c r="BG10" i="2"/>
  <c r="DO10" i="2" s="1"/>
  <c r="BG11" i="2"/>
  <c r="DO11" i="2" s="1"/>
  <c r="DM31" i="2"/>
  <c r="DO31" i="2" s="1"/>
  <c r="DM21" i="2"/>
  <c r="DM16" i="2"/>
  <c r="DM17" i="2"/>
  <c r="DM18" i="2"/>
  <c r="DM12" i="2"/>
  <c r="DM8" i="2"/>
  <c r="BG25" i="2"/>
  <c r="BG24" i="2"/>
  <c r="DO24" i="2" s="1"/>
  <c r="BG22" i="2"/>
  <c r="BG15" i="2"/>
  <c r="DO15" i="2" s="1"/>
  <c r="BG14" i="2"/>
  <c r="DO14" i="2" s="1"/>
  <c r="BG7" i="2"/>
  <c r="DO7" i="2" s="1"/>
  <c r="BG12" i="2"/>
  <c r="DO12" i="2" s="1"/>
  <c r="DM22" i="2"/>
  <c r="DM20" i="2"/>
  <c r="DM19" i="2"/>
  <c r="DM5" i="2"/>
  <c r="DM13" i="2"/>
  <c r="DM6" i="2"/>
  <c r="AS6" i="4"/>
  <c r="AS16" i="4"/>
  <c r="AS5" i="4"/>
  <c r="AS10" i="4"/>
  <c r="AS7" i="4"/>
  <c r="AS9" i="4"/>
  <c r="AS11" i="4"/>
  <c r="AS12" i="4"/>
  <c r="AS13" i="4"/>
  <c r="AS18" i="4"/>
  <c r="AS19" i="4"/>
  <c r="AS21" i="4"/>
  <c r="AS15" i="4"/>
  <c r="AS20" i="4"/>
  <c r="AS14" i="4"/>
  <c r="AS36" i="4"/>
  <c r="AS17" i="4"/>
  <c r="AS30" i="4"/>
  <c r="AS25" i="4"/>
  <c r="AS28" i="4"/>
  <c r="AS27" i="4"/>
  <c r="AS23" i="4"/>
  <c r="AS22" i="4"/>
  <c r="AS8" i="4"/>
  <c r="AS35" i="4"/>
  <c r="AS24" i="4"/>
  <c r="AS32" i="4"/>
  <c r="AS37" i="4"/>
  <c r="AS33" i="4"/>
  <c r="AS38" i="4"/>
  <c r="AS26" i="4"/>
  <c r="AS39" i="4"/>
  <c r="AS40" i="4"/>
  <c r="AS41" i="4"/>
  <c r="AS34" i="4"/>
  <c r="AS42" i="4"/>
  <c r="AS29" i="4"/>
  <c r="AS31" i="4"/>
  <c r="AS4" i="4"/>
  <c r="W6" i="4"/>
  <c r="W16" i="4"/>
  <c r="W5" i="4"/>
  <c r="AU5" i="4" s="1"/>
  <c r="W10" i="4"/>
  <c r="W7" i="4"/>
  <c r="W9" i="4"/>
  <c r="W11" i="4"/>
  <c r="AU11" i="4" s="1"/>
  <c r="W12" i="4"/>
  <c r="W13" i="4"/>
  <c r="W18" i="4"/>
  <c r="W19" i="4"/>
  <c r="AU19" i="4" s="1"/>
  <c r="W21" i="4"/>
  <c r="W15" i="4"/>
  <c r="W20" i="4"/>
  <c r="W14" i="4"/>
  <c r="AU14" i="4" s="1"/>
  <c r="W36" i="4"/>
  <c r="W17" i="4"/>
  <c r="W30" i="4"/>
  <c r="W25" i="4"/>
  <c r="AU25" i="4" s="1"/>
  <c r="W28" i="4"/>
  <c r="W27" i="4"/>
  <c r="W23" i="4"/>
  <c r="W22" i="4"/>
  <c r="AU22" i="4" s="1"/>
  <c r="W8" i="4"/>
  <c r="W35" i="4"/>
  <c r="W24" i="4"/>
  <c r="W32" i="4"/>
  <c r="AU32" i="4" s="1"/>
  <c r="W37" i="4"/>
  <c r="W33" i="4"/>
  <c r="W38" i="4"/>
  <c r="W26" i="4"/>
  <c r="AU26" i="4" s="1"/>
  <c r="W39" i="4"/>
  <c r="W40" i="4"/>
  <c r="W41" i="4"/>
  <c r="W34" i="4"/>
  <c r="AU34" i="4" s="1"/>
  <c r="W42" i="4"/>
  <c r="W29" i="4"/>
  <c r="W31" i="4"/>
  <c r="W4" i="4"/>
  <c r="AU4" i="4" s="1"/>
  <c r="AU29" i="4" l="1"/>
  <c r="AU40" i="4"/>
  <c r="AU33" i="4"/>
  <c r="AU35" i="4"/>
  <c r="AU27" i="4"/>
  <c r="AU17" i="4"/>
  <c r="AU15" i="4"/>
  <c r="AU13" i="4"/>
  <c r="AU7" i="4"/>
  <c r="AU6" i="4"/>
  <c r="DO25" i="2"/>
  <c r="DO19" i="2"/>
  <c r="DO16" i="2"/>
  <c r="DO18" i="2"/>
  <c r="DO22" i="2"/>
  <c r="DO20" i="2"/>
  <c r="DO21" i="2"/>
  <c r="DO5" i="2"/>
  <c r="DO17" i="2"/>
  <c r="DO13" i="2"/>
  <c r="DO8" i="2"/>
  <c r="AU41" i="4"/>
  <c r="AU38" i="4"/>
  <c r="AU24" i="4"/>
  <c r="AU23" i="4"/>
  <c r="AU30" i="4"/>
  <c r="AU20" i="4"/>
  <c r="AU18" i="4"/>
  <c r="AU9" i="4"/>
  <c r="AU16" i="4"/>
  <c r="AU31" i="4"/>
  <c r="AU42" i="4"/>
  <c r="AU39" i="4"/>
  <c r="AU37" i="4"/>
  <c r="AU8" i="4"/>
  <c r="AU28" i="4"/>
  <c r="AU36" i="4"/>
  <c r="AU21" i="4"/>
  <c r="AU12" i="4"/>
  <c r="AU10" i="4"/>
  <c r="AS6" i="3"/>
  <c r="AS8" i="3"/>
  <c r="AS7" i="3"/>
  <c r="AS13" i="3"/>
  <c r="AS10" i="3"/>
  <c r="AS9" i="3"/>
  <c r="AS12" i="3"/>
  <c r="AS11" i="3"/>
  <c r="AS18" i="3"/>
  <c r="AS15" i="3"/>
  <c r="AS17" i="3"/>
  <c r="AS14" i="3"/>
  <c r="AS22" i="3"/>
  <c r="AS21" i="3"/>
  <c r="AS19" i="3"/>
  <c r="AS20" i="3"/>
  <c r="AS16" i="3"/>
  <c r="AS30" i="3"/>
  <c r="AS25" i="3"/>
  <c r="AS26" i="3"/>
  <c r="AS29" i="3"/>
  <c r="AS27" i="3"/>
  <c r="AS23" i="3"/>
  <c r="AS24" i="3"/>
  <c r="AS32" i="3"/>
  <c r="AS28" i="3"/>
  <c r="AS34" i="3"/>
  <c r="AS31" i="3"/>
  <c r="AS35" i="3"/>
  <c r="AS37" i="3"/>
  <c r="AS33" i="3"/>
  <c r="AS36" i="3"/>
  <c r="AS38" i="3"/>
  <c r="AS39" i="3"/>
  <c r="AS40" i="3"/>
  <c r="AS41" i="3"/>
  <c r="AS42" i="3"/>
  <c r="AS43" i="3"/>
  <c r="AS44" i="3"/>
  <c r="AS5" i="3"/>
  <c r="W6" i="3" l="1"/>
  <c r="AU6" i="3" s="1"/>
  <c r="W5" i="3"/>
  <c r="AU5" i="3" s="1"/>
  <c r="W11" i="3"/>
  <c r="AU11" i="3" s="1"/>
  <c r="W10" i="3"/>
  <c r="AU10" i="3" s="1"/>
  <c r="W7" i="3"/>
  <c r="AU7" i="3" s="1"/>
  <c r="W21" i="3"/>
  <c r="AU21" i="3" s="1"/>
  <c r="W8" i="3"/>
  <c r="AU8" i="3" s="1"/>
  <c r="W17" i="3"/>
  <c r="AU17" i="3" s="1"/>
  <c r="W12" i="3"/>
  <c r="AU12" i="3" s="1"/>
  <c r="W24" i="3"/>
  <c r="AU24" i="3" s="1"/>
  <c r="W9" i="3"/>
  <c r="AU9" i="3" s="1"/>
  <c r="W19" i="3"/>
  <c r="AU19" i="3" s="1"/>
  <c r="W16" i="3"/>
  <c r="AU16" i="3" s="1"/>
  <c r="W15" i="3"/>
  <c r="AU15" i="3" s="1"/>
  <c r="W22" i="3"/>
  <c r="AU22" i="3" s="1"/>
  <c r="W13" i="3"/>
  <c r="AU13" i="3" s="1"/>
  <c r="W28" i="3"/>
  <c r="AU28" i="3" s="1"/>
  <c r="W26" i="3"/>
  <c r="AU26" i="3" s="1"/>
  <c r="W25" i="3"/>
  <c r="AU25" i="3" s="1"/>
  <c r="W20" i="3"/>
  <c r="AU20" i="3" s="1"/>
  <c r="W35" i="3"/>
  <c r="AU35" i="3" s="1"/>
  <c r="W37" i="3"/>
  <c r="AU37" i="3" s="1"/>
  <c r="W23" i="3"/>
  <c r="AU23" i="3" s="1"/>
  <c r="W34" i="3"/>
  <c r="AU34" i="3" s="1"/>
  <c r="W29" i="3"/>
  <c r="AU29" i="3" s="1"/>
  <c r="W27" i="3"/>
  <c r="AU27" i="3" s="1"/>
  <c r="W32" i="3"/>
  <c r="AU32" i="3" s="1"/>
  <c r="W38" i="3"/>
  <c r="AU38" i="3" s="1"/>
  <c r="W39" i="3"/>
  <c r="AU39" i="3" s="1"/>
  <c r="W31" i="3"/>
  <c r="AU31" i="3" s="1"/>
  <c r="W18" i="3"/>
  <c r="AU18" i="3" s="1"/>
  <c r="W40" i="3"/>
  <c r="AU40" i="3" s="1"/>
  <c r="W36" i="3"/>
  <c r="AU36" i="3" s="1"/>
  <c r="W30" i="3"/>
  <c r="AU30" i="3" s="1"/>
  <c r="W33" i="3"/>
  <c r="AU33" i="3" s="1"/>
  <c r="W41" i="3"/>
  <c r="AU41" i="3" s="1"/>
  <c r="W42" i="3"/>
  <c r="AU42" i="3" s="1"/>
  <c r="W43" i="3"/>
  <c r="AU43" i="3" s="1"/>
  <c r="W44" i="3"/>
  <c r="AU44" i="3" s="1"/>
  <c r="W14" i="3"/>
  <c r="AU14" i="3" s="1"/>
  <c r="AI4" i="6"/>
  <c r="AI5" i="6"/>
  <c r="AI9" i="6"/>
  <c r="AI6" i="6"/>
  <c r="AI10" i="6"/>
  <c r="AI8" i="6"/>
  <c r="AI11" i="6"/>
  <c r="AI12" i="6"/>
  <c r="AI7" i="6"/>
  <c r="AI13" i="6"/>
  <c r="AI14" i="6"/>
  <c r="AI16" i="6"/>
  <c r="AI17" i="6"/>
  <c r="AI15" i="6"/>
  <c r="AI19" i="6"/>
  <c r="AI20" i="6"/>
  <c r="AI26" i="6"/>
  <c r="AI18" i="6"/>
  <c r="AI23" i="6"/>
  <c r="AI28" i="6"/>
  <c r="AI22" i="6"/>
  <c r="AI25" i="6"/>
  <c r="AI21" i="6"/>
  <c r="AI24" i="6"/>
  <c r="AI27" i="6"/>
  <c r="AI29" i="6"/>
  <c r="AI31" i="6"/>
  <c r="AI30" i="6"/>
  <c r="AI3" i="6"/>
  <c r="R5" i="6"/>
  <c r="AK5" i="6" s="1"/>
  <c r="R11" i="6"/>
  <c r="R12" i="6"/>
  <c r="R4" i="6"/>
  <c r="R6" i="6"/>
  <c r="R13" i="6"/>
  <c r="R8" i="6"/>
  <c r="R16" i="6"/>
  <c r="R10" i="6"/>
  <c r="R9" i="6"/>
  <c r="R14" i="6"/>
  <c r="R15" i="6"/>
  <c r="R26" i="6"/>
  <c r="R17" i="6"/>
  <c r="R18" i="6"/>
  <c r="R30" i="6"/>
  <c r="R23" i="6"/>
  <c r="R19" i="6"/>
  <c r="R7" i="6"/>
  <c r="R22" i="6"/>
  <c r="R27" i="6"/>
  <c r="R21" i="6"/>
  <c r="AK21" i="6" s="1"/>
  <c r="R25" i="6"/>
  <c r="R29" i="6"/>
  <c r="R31" i="6"/>
  <c r="R28" i="6"/>
  <c r="R24" i="6"/>
  <c r="R20" i="6"/>
  <c r="R3" i="6"/>
  <c r="AK13" i="6" l="1"/>
  <c r="AK20" i="6"/>
  <c r="AK31" i="6"/>
  <c r="AK23" i="6"/>
  <c r="AK29" i="6"/>
  <c r="AK15" i="6"/>
  <c r="AK14" i="6"/>
  <c r="AK25" i="6"/>
  <c r="AK3" i="6"/>
  <c r="AK18" i="6"/>
  <c r="AK12" i="6"/>
  <c r="AK11" i="6"/>
  <c r="AK8" i="6"/>
  <c r="AK27" i="6"/>
  <c r="AK22" i="6"/>
  <c r="AK26" i="6"/>
  <c r="AK17" i="6"/>
  <c r="AK7" i="6"/>
  <c r="AK10" i="6"/>
  <c r="AK4" i="6"/>
  <c r="AK19" i="6"/>
  <c r="AK9" i="6"/>
  <c r="AK30" i="6"/>
  <c r="AK24" i="6"/>
  <c r="AK28" i="6"/>
  <c r="AK16" i="6"/>
  <c r="AK6" i="6"/>
</calcChain>
</file>

<file path=xl/sharedStrings.xml><?xml version="1.0" encoding="utf-8"?>
<sst xmlns="http://schemas.openxmlformats.org/spreadsheetml/2006/main" count="726" uniqueCount="182">
  <si>
    <t>Тюменская область</t>
  </si>
  <si>
    <t>Красноярский край</t>
  </si>
  <si>
    <t>Москва</t>
  </si>
  <si>
    <t>Алтайский край</t>
  </si>
  <si>
    <t>Омская область</t>
  </si>
  <si>
    <t>Санкт-Петербург</t>
  </si>
  <si>
    <t>Удмуртия республика</t>
  </si>
  <si>
    <t>ЯНАО</t>
  </si>
  <si>
    <t>Ульяновская область</t>
  </si>
  <si>
    <t>Саратовская область</t>
  </si>
  <si>
    <t>Республика Башкоторстан</t>
  </si>
  <si>
    <t>Республика Мордовия</t>
  </si>
  <si>
    <t>Мурманская область</t>
  </si>
  <si>
    <t>Челябинская область</t>
  </si>
  <si>
    <t>Московская область</t>
  </si>
  <si>
    <t>Свердловская область</t>
  </si>
  <si>
    <t>ХМАО-Югра</t>
  </si>
  <si>
    <t>Пермский край</t>
  </si>
  <si>
    <t>Смоленская область</t>
  </si>
  <si>
    <t>Камчатский край</t>
  </si>
  <si>
    <t>Ивановская область</t>
  </si>
  <si>
    <t>Курганская область</t>
  </si>
  <si>
    <t>Республика Коми</t>
  </si>
  <si>
    <t>Вологодская область</t>
  </si>
  <si>
    <t>Республика Карелия</t>
  </si>
  <si>
    <t>Новосибирская область</t>
  </si>
  <si>
    <t>Республика Саха</t>
  </si>
  <si>
    <t>Кемеровская область</t>
  </si>
  <si>
    <t>Гонка</t>
  </si>
  <si>
    <t xml:space="preserve">Спринт </t>
  </si>
  <si>
    <t>Эстафета</t>
  </si>
  <si>
    <t>Республика Татарстан</t>
  </si>
  <si>
    <t>Место</t>
  </si>
  <si>
    <t>Персьют</t>
  </si>
  <si>
    <t>Масстарт</t>
  </si>
  <si>
    <t xml:space="preserve">Юниоры </t>
  </si>
  <si>
    <t>Юниорки</t>
  </si>
  <si>
    <t>Забайкальский край</t>
  </si>
  <si>
    <t>Томская область</t>
  </si>
  <si>
    <t>Архангельская область</t>
  </si>
  <si>
    <t>Псковская область</t>
  </si>
  <si>
    <t>Наименование региона</t>
  </si>
  <si>
    <t>Всего очков</t>
  </si>
  <si>
    <t>Занятое  место</t>
  </si>
  <si>
    <t>№ п/п</t>
  </si>
  <si>
    <t xml:space="preserve">Всего очков </t>
  </si>
  <si>
    <t xml:space="preserve">Занятое  общее место </t>
  </si>
  <si>
    <t>Сумма очков</t>
  </si>
  <si>
    <t>Общее место</t>
  </si>
  <si>
    <t>Наименование региона РФ</t>
  </si>
  <si>
    <t>Ленинградская область</t>
  </si>
  <si>
    <t>Кировская область</t>
  </si>
  <si>
    <t>Общая сумма очков</t>
  </si>
  <si>
    <t>С/эстафета</t>
  </si>
  <si>
    <t>Ком. гонка</t>
  </si>
  <si>
    <t>Ярославская область</t>
  </si>
  <si>
    <t>Костромская область</t>
  </si>
  <si>
    <t>Владимирская область</t>
  </si>
  <si>
    <t>Мужчины</t>
  </si>
  <si>
    <t>Женщины</t>
  </si>
  <si>
    <t>Суперспринт</t>
  </si>
  <si>
    <t>Суперперсьют</t>
  </si>
  <si>
    <t>Марафон</t>
  </si>
  <si>
    <t>очки</t>
  </si>
  <si>
    <t>Общее количество очков</t>
  </si>
  <si>
    <t>Сахалинская область</t>
  </si>
  <si>
    <t>Калужская область</t>
  </si>
  <si>
    <t>Рязанская область</t>
  </si>
  <si>
    <t>Пат/ гонка</t>
  </si>
  <si>
    <t>О/ эстафета</t>
  </si>
  <si>
    <t>Ком/ гонка</t>
  </si>
  <si>
    <t>итог</t>
  </si>
  <si>
    <t>Республика Бурятия</t>
  </si>
  <si>
    <t>К/  гонка</t>
  </si>
  <si>
    <t>Удмуртия Республика</t>
  </si>
  <si>
    <t>Спринт</t>
  </si>
  <si>
    <t>Чувашская Республика</t>
  </si>
  <si>
    <t>Кросс-эстафета</t>
  </si>
  <si>
    <t xml:space="preserve">Кросс-спринт </t>
  </si>
  <si>
    <t>Роллеры-гонка</t>
  </si>
  <si>
    <t>О/эстафета</t>
  </si>
  <si>
    <t>Кросс-спринт</t>
  </si>
  <si>
    <t>Хабаровский край</t>
  </si>
  <si>
    <t xml:space="preserve">Роллеры-спринт </t>
  </si>
  <si>
    <t>Роллеры-см/эстафета</t>
  </si>
  <si>
    <t>Роллеры-эстафета</t>
  </si>
  <si>
    <t>Роллеры-масстарт</t>
  </si>
  <si>
    <t>Роллеры-спринт</t>
  </si>
  <si>
    <t>См/эстафета</t>
  </si>
  <si>
    <t>Республика Алтай</t>
  </si>
  <si>
    <t>См/ эстафета</t>
  </si>
  <si>
    <t>Республика Марий Эл</t>
  </si>
  <si>
    <t>Нижегородская область</t>
  </si>
  <si>
    <t>Республика Башкортостан</t>
  </si>
  <si>
    <t>Удмуртская Республика</t>
  </si>
  <si>
    <t>Юноши (2002-2003)</t>
  </si>
  <si>
    <t>Девушки (2002-2003)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</si>
  <si>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</si>
  <si>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</si>
  <si>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</si>
  <si>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</si>
  <si>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</si>
  <si>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</si>
  <si>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</si>
  <si>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</si>
  <si>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</si>
  <si>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</si>
  <si>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</si>
  <si>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</si>
  <si>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</si>
  <si>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</si>
  <si>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</si>
  <si>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</si>
  <si>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</si>
  <si>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</si>
  <si>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</si>
  <si>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</si>
  <si>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</si>
  <si>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</si>
  <si>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</si>
  <si>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</si>
  <si>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</si>
  <si>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</si>
  <si>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</si>
  <si>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</si>
  <si>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</si>
  <si>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</si>
  <si>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</si>
  <si>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</si>
  <si>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</si>
  <si>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</si>
  <si>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</si>
  <si>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</si>
  <si>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</si>
  <si>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</si>
  <si>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</si>
  <si>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</si>
  <si>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Юноши (2004-2005)</t>
  </si>
  <si>
    <t>Девушки (2004-2005)</t>
  </si>
  <si>
    <t>Юноши (2000-2001)</t>
  </si>
  <si>
    <t>Девушки (2000-2001)</t>
  </si>
  <si>
    <t>Спортивные дисциплины</t>
  </si>
  <si>
    <t>Мега-масстарт</t>
  </si>
  <si>
    <t>Округ РФ</t>
  </si>
  <si>
    <t>Регион РФ</t>
  </si>
  <si>
    <t>мужчины, женщины</t>
  </si>
  <si>
    <t>юниоры, юниорки 20-21 год</t>
  </si>
  <si>
    <t>округ РФ</t>
  </si>
  <si>
    <t>общие очки</t>
  </si>
  <si>
    <t>общее место</t>
  </si>
  <si>
    <t>ДФО</t>
  </si>
  <si>
    <t>ПФО</t>
  </si>
  <si>
    <t>СЗФО</t>
  </si>
  <si>
    <t>СФО</t>
  </si>
  <si>
    <t>УрФО</t>
  </si>
  <si>
    <t>ЦФО</t>
  </si>
  <si>
    <t>Воронежская область</t>
  </si>
  <si>
    <t>мужчины</t>
  </si>
  <si>
    <t>женщины</t>
  </si>
  <si>
    <t>с/эстафета</t>
  </si>
  <si>
    <t xml:space="preserve"> очки</t>
  </si>
  <si>
    <t>юниоры</t>
  </si>
  <si>
    <t>юниорки</t>
  </si>
  <si>
    <t>см/эстафета</t>
  </si>
  <si>
    <t xml:space="preserve">общая сумма очков </t>
  </si>
  <si>
    <t>общекомандное место</t>
  </si>
  <si>
    <t>ролееры-гонка</t>
  </si>
  <si>
    <t>гонка</t>
  </si>
  <si>
    <t>спринт</t>
  </si>
  <si>
    <t>эстафета</t>
  </si>
  <si>
    <t>ролееры-эстафета</t>
  </si>
  <si>
    <t>кросс-эстафета</t>
  </si>
  <si>
    <t>юноши 2000-2001</t>
  </si>
  <si>
    <t>девушки 2000-2001</t>
  </si>
  <si>
    <t>юноши 2002-2003</t>
  </si>
  <si>
    <t>девушки 2002-2003</t>
  </si>
  <si>
    <t>юноши 2004-2005</t>
  </si>
  <si>
    <t>девушки 2004-2005</t>
  </si>
  <si>
    <t>16-17 лет (2002-2003)</t>
  </si>
  <si>
    <t>14-15 лет (2004-2005)</t>
  </si>
  <si>
    <t>18-19 лет (2000-2001)</t>
  </si>
  <si>
    <t>Марий 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</si>
</sst>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6" fillId="0" borderId="4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7" fillId="0" borderId="0" xfId="0" applyFont="1"/>
    <xf numFmtId="0" fontId="9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center" vertical="center" wrapText="1"/>
    </xf>
    <xf numFmtId="0" fontId="19" fillId="0" borderId="30" xfId="0" applyNumberFormat="1" applyFont="1" applyFill="1" applyBorder="1" applyAlignment="1">
      <alignment horizontal="center"/>
    </xf>
    <xf numFmtId="0" fontId="19" fillId="0" borderId="12" xfId="0" applyNumberFormat="1" applyFont="1" applyFill="1" applyBorder="1" applyAlignment="1">
      <alignment horizontal="center"/>
    </xf>
    <xf numFmtId="0" fontId="19" fillId="0" borderId="15" xfId="0" applyNumberFormat="1" applyFont="1" applyFill="1" applyBorder="1" applyAlignment="1">
      <alignment horizontal="center"/>
    </xf>
    <xf numFmtId="0" fontId="9" fillId="0" borderId="3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20" fillId="0" borderId="0" xfId="0" applyFont="1"/>
    <xf numFmtId="0" fontId="4" fillId="0" borderId="46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 wrapText="1"/>
    </xf>
    <xf numFmtId="0" fontId="4" fillId="0" borderId="46" xfId="0" applyNumberFormat="1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46" xfId="0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>
      <alignment horizontal="center" vertical="center"/>
    </xf>
    <xf numFmtId="0" fontId="12" fillId="0" borderId="41" xfId="0" applyNumberFormat="1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/>
    </xf>
    <xf numFmtId="0" fontId="12" fillId="0" borderId="22" xfId="0" applyNumberFormat="1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9" fillId="0" borderId="0" xfId="0" applyFont="1"/>
    <xf numFmtId="0" fontId="16" fillId="0" borderId="22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1" fillId="0" borderId="30" xfId="0" applyFont="1" applyFill="1" applyBorder="1" applyAlignment="1">
      <alignment horizontal="left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4" fillId="0" borderId="55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/>
    </xf>
    <xf numFmtId="0" fontId="16" fillId="0" borderId="56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9" fillId="0" borderId="13" xfId="0" applyFont="1" applyFill="1" applyBorder="1" applyAlignment="1">
      <alignment horizontal="center" vertical="center"/>
    </xf>
    <xf numFmtId="0" fontId="19" fillId="0" borderId="13" xfId="0" applyNumberFormat="1" applyFont="1" applyFill="1" applyBorder="1" applyAlignment="1">
      <alignment horizontal="center" vertical="center"/>
    </xf>
    <xf numFmtId="0" fontId="19" fillId="0" borderId="12" xfId="0" applyNumberFormat="1" applyFont="1" applyFill="1" applyBorder="1" applyAlignment="1">
      <alignment horizontal="center" vertical="center"/>
    </xf>
    <xf numFmtId="0" fontId="0" fillId="0" borderId="0" xfId="0" applyFont="1"/>
    <xf numFmtId="0" fontId="5" fillId="0" borderId="53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/>
    </xf>
    <xf numFmtId="0" fontId="10" fillId="0" borderId="0" xfId="0" applyFont="1"/>
    <xf numFmtId="0" fontId="5" fillId="0" borderId="59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ill="1"/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wrapText="1"/>
    </xf>
    <xf numFmtId="0" fontId="1" fillId="0" borderId="45" xfId="0" applyFont="1" applyFill="1" applyBorder="1" applyAlignment="1">
      <alignment wrapText="1"/>
    </xf>
    <xf numFmtId="0" fontId="1" fillId="0" borderId="56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45" xfId="0" applyFont="1" applyFill="1" applyBorder="1" applyAlignment="1">
      <alignment horizontal="left" vertical="center" wrapText="1"/>
    </xf>
    <xf numFmtId="0" fontId="2" fillId="0" borderId="45" xfId="0" applyFont="1" applyBorder="1" applyAlignment="1">
      <alignment horizontal="left"/>
    </xf>
    <xf numFmtId="0" fontId="14" fillId="0" borderId="45" xfId="0" applyFont="1" applyBorder="1"/>
    <xf numFmtId="0" fontId="14" fillId="0" borderId="45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left" vertical="center" wrapText="1"/>
    </xf>
    <xf numFmtId="49" fontId="12" fillId="0" borderId="30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14" fillId="0" borderId="12" xfId="0" applyFont="1" applyBorder="1"/>
    <xf numFmtId="0" fontId="14" fillId="0" borderId="0" xfId="0" applyFont="1"/>
    <xf numFmtId="0" fontId="16" fillId="0" borderId="37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9" fillId="0" borderId="67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51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4" fillId="0" borderId="15" xfId="0" applyFont="1" applyBorder="1"/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4" fillId="2" borderId="45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0" fillId="0" borderId="0" xfId="0" applyFont="1" applyFill="1"/>
    <xf numFmtId="0" fontId="4" fillId="2" borderId="56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26" fillId="0" borderId="57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left"/>
    </xf>
    <xf numFmtId="0" fontId="7" fillId="0" borderId="39" xfId="0" applyFont="1" applyBorder="1" applyAlignment="1">
      <alignment horizontal="center" vertical="center"/>
    </xf>
    <xf numFmtId="0" fontId="7" fillId="0" borderId="39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57" xfId="0" applyFont="1" applyBorder="1" applyAlignment="1">
      <alignment horizontal="left"/>
    </xf>
    <xf numFmtId="0" fontId="7" fillId="0" borderId="57" xfId="0" applyFont="1" applyBorder="1" applyAlignment="1">
      <alignment horizontal="center" vertical="center"/>
    </xf>
    <xf numFmtId="0" fontId="1" fillId="0" borderId="39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57" xfId="0" applyFont="1" applyFill="1" applyBorder="1" applyAlignment="1">
      <alignment horizontal="left" vertical="center" wrapText="1"/>
    </xf>
    <xf numFmtId="0" fontId="14" fillId="0" borderId="39" xfId="0" applyFont="1" applyBorder="1" applyAlignment="1">
      <alignment horizontal="left"/>
    </xf>
    <xf numFmtId="0" fontId="1" fillId="0" borderId="57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4" fillId="0" borderId="57" xfId="0" applyFont="1" applyBorder="1" applyAlignment="1">
      <alignment horizontal="left"/>
    </xf>
    <xf numFmtId="0" fontId="1" fillId="0" borderId="10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 textRotation="90" wrapText="1"/>
    </xf>
    <xf numFmtId="0" fontId="7" fillId="0" borderId="64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28" fillId="0" borderId="37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/>
    </xf>
    <xf numFmtId="0" fontId="28" fillId="0" borderId="2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28" fillId="0" borderId="22" xfId="0" applyFont="1" applyFill="1" applyBorder="1" applyAlignment="1">
      <alignment horizontal="left" vertical="center" wrapText="1"/>
    </xf>
    <xf numFmtId="0" fontId="28" fillId="0" borderId="22" xfId="0" applyFont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29" fillId="0" borderId="22" xfId="0" applyFont="1" applyBorder="1" applyAlignment="1">
      <alignment horizontal="left"/>
    </xf>
    <xf numFmtId="0" fontId="8" fillId="0" borderId="22" xfId="0" applyFont="1" applyBorder="1"/>
    <xf numFmtId="0" fontId="8" fillId="0" borderId="22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/>
    </xf>
    <xf numFmtId="0" fontId="12" fillId="0" borderId="0" xfId="0" applyFont="1"/>
    <xf numFmtId="0" fontId="19" fillId="0" borderId="0" xfId="0" applyFont="1"/>
    <xf numFmtId="0" fontId="9" fillId="0" borderId="53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3" xfId="0" applyFont="1" applyBorder="1"/>
    <xf numFmtId="0" fontId="9" fillId="0" borderId="46" xfId="0" applyFont="1" applyBorder="1"/>
    <xf numFmtId="0" fontId="9" fillId="0" borderId="55" xfId="0" applyFont="1" applyBorder="1" applyAlignment="1">
      <alignment horizontal="center" vertical="center"/>
    </xf>
    <xf numFmtId="0" fontId="8" fillId="0" borderId="65" xfId="0" applyFont="1" applyBorder="1" applyAlignment="1">
      <alignment horizontal="left" vertical="center"/>
    </xf>
    <xf numFmtId="0" fontId="12" fillId="0" borderId="3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0" fillId="0" borderId="0" xfId="0" applyBorder="1"/>
    <xf numFmtId="0" fontId="8" fillId="0" borderId="31" xfId="0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textRotation="90" wrapText="1"/>
    </xf>
    <xf numFmtId="0" fontId="7" fillId="0" borderId="57" xfId="0" applyFont="1" applyBorder="1" applyAlignment="1">
      <alignment horizontal="center" vertical="center" textRotation="90" wrapText="1"/>
    </xf>
    <xf numFmtId="0" fontId="8" fillId="0" borderId="40" xfId="0" applyFont="1" applyBorder="1" applyAlignment="1">
      <alignment horizontal="center" vertical="center" textRotation="90" wrapText="1"/>
    </xf>
    <xf numFmtId="0" fontId="8" fillId="0" borderId="61" xfId="0" applyFont="1" applyBorder="1" applyAlignment="1">
      <alignment horizontal="center" vertical="center" textRotation="90" wrapText="1"/>
    </xf>
    <xf numFmtId="0" fontId="7" fillId="0" borderId="53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textRotation="90" wrapText="1"/>
    </xf>
    <xf numFmtId="0" fontId="8" fillId="0" borderId="58" xfId="0" applyFont="1" applyBorder="1" applyAlignment="1">
      <alignment horizontal="center" vertical="center" textRotation="90" wrapText="1"/>
    </xf>
    <xf numFmtId="0" fontId="19" fillId="0" borderId="30" xfId="0" applyFont="1" applyBorder="1" applyAlignment="1">
      <alignment horizontal="center" vertical="center" textRotation="90" wrapText="1"/>
    </xf>
    <xf numFmtId="0" fontId="19" fillId="0" borderId="54" xfId="0" applyFont="1" applyBorder="1" applyAlignment="1">
      <alignment horizontal="center" vertical="center" textRotation="90" wrapText="1"/>
    </xf>
    <xf numFmtId="0" fontId="7" fillId="0" borderId="40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textRotation="90" wrapText="1"/>
    </xf>
    <xf numFmtId="0" fontId="8" fillId="0" borderId="56" xfId="0" applyFont="1" applyBorder="1" applyAlignment="1">
      <alignment horizontal="center" vertical="center" textRotation="90" wrapText="1"/>
    </xf>
    <xf numFmtId="0" fontId="8" fillId="0" borderId="70" xfId="0" applyFont="1" applyBorder="1" applyAlignment="1">
      <alignment horizontal="center" vertical="center" textRotation="90" wrapText="1"/>
    </xf>
    <xf numFmtId="0" fontId="7" fillId="0" borderId="37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textRotation="90" wrapText="1"/>
    </xf>
    <xf numFmtId="0" fontId="7" fillId="0" borderId="69" xfId="0" applyFont="1" applyBorder="1" applyAlignment="1">
      <alignment horizontal="center" vertical="center" textRotation="90" wrapText="1"/>
    </xf>
    <xf numFmtId="0" fontId="9" fillId="0" borderId="2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36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65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65" xfId="0" applyFont="1" applyFill="1" applyBorder="1" applyAlignment="1">
      <alignment horizontal="center" vertical="center" wrapText="1"/>
    </xf>
    <xf numFmtId="0" fontId="16" fillId="0" borderId="66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68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63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zoomScale="120" zoomScaleNormal="120" workbookViewId="0">
      <selection activeCell="U12" sqref="U12"/>
    </sheetView>
  </sheetViews>
  <sheetFormatPr defaultRowHeight="15" x14ac:dyDescent="0.25"/>
  <cols>
    <col min="1" max="1" width="4" customWidth="1"/>
    <col min="2" max="2" width="7.5703125" customWidth="1"/>
    <col min="3" max="3" width="23.7109375" customWidth="1"/>
    <col min="4" max="4" width="6.5703125" customWidth="1"/>
    <col min="5" max="5" width="8.7109375" customWidth="1"/>
    <col min="6" max="6" width="5.42578125" customWidth="1"/>
    <col min="7" max="7" width="6.7109375" customWidth="1"/>
    <col min="8" max="8" width="8.7109375" customWidth="1"/>
    <col min="9" max="9" width="5.42578125" customWidth="1"/>
    <col min="10" max="10" width="6.7109375" customWidth="1"/>
    <col min="11" max="11" width="8.7109375" customWidth="1"/>
    <col min="12" max="12" width="5.28515625" customWidth="1"/>
    <col min="13" max="13" width="6.7109375" customWidth="1"/>
    <col min="14" max="14" width="8.7109375" customWidth="1"/>
    <col min="15" max="15" width="5.42578125" customWidth="1"/>
    <col min="16" max="16" width="6.7109375" customWidth="1"/>
    <col min="17" max="17" width="8.7109375" customWidth="1"/>
    <col min="18" max="18" width="5.42578125" customWidth="1"/>
  </cols>
  <sheetData>
    <row r="1" spans="1:18" ht="30.75" customHeight="1" x14ac:dyDescent="0.25">
      <c r="A1" s="393" t="s">
        <v>44</v>
      </c>
      <c r="B1" s="393" t="s">
        <v>143</v>
      </c>
      <c r="C1" s="395" t="s">
        <v>144</v>
      </c>
      <c r="D1" s="397" t="s">
        <v>145</v>
      </c>
      <c r="E1" s="398"/>
      <c r="F1" s="399"/>
      <c r="G1" s="397" t="s">
        <v>146</v>
      </c>
      <c r="H1" s="398"/>
      <c r="I1" s="399"/>
      <c r="J1" s="397" t="s">
        <v>180</v>
      </c>
      <c r="K1" s="398"/>
      <c r="L1" s="399"/>
      <c r="M1" s="397" t="s">
        <v>178</v>
      </c>
      <c r="N1" s="398"/>
      <c r="O1" s="399"/>
      <c r="P1" s="397" t="s">
        <v>179</v>
      </c>
      <c r="Q1" s="398"/>
      <c r="R1" s="399"/>
    </row>
    <row r="2" spans="1:18" x14ac:dyDescent="0.25">
      <c r="A2" s="394"/>
      <c r="B2" s="394"/>
      <c r="C2" s="396"/>
      <c r="D2" s="400" t="s">
        <v>63</v>
      </c>
      <c r="E2" s="402" t="s">
        <v>147</v>
      </c>
      <c r="F2" s="403"/>
      <c r="G2" s="400" t="s">
        <v>63</v>
      </c>
      <c r="H2" s="402" t="s">
        <v>147</v>
      </c>
      <c r="I2" s="403"/>
      <c r="J2" s="400" t="s">
        <v>63</v>
      </c>
      <c r="K2" s="402" t="s">
        <v>147</v>
      </c>
      <c r="L2" s="403"/>
      <c r="M2" s="400" t="s">
        <v>63</v>
      </c>
      <c r="N2" s="402" t="s">
        <v>147</v>
      </c>
      <c r="O2" s="403"/>
      <c r="P2" s="400" t="s">
        <v>63</v>
      </c>
      <c r="Q2" s="402" t="s">
        <v>147</v>
      </c>
      <c r="R2" s="403"/>
    </row>
    <row r="3" spans="1:18" ht="23.25" thickBot="1" x14ac:dyDescent="0.3">
      <c r="A3" s="394"/>
      <c r="B3" s="394"/>
      <c r="C3" s="396"/>
      <c r="D3" s="401"/>
      <c r="E3" s="321" t="s">
        <v>148</v>
      </c>
      <c r="F3" s="322" t="s">
        <v>149</v>
      </c>
      <c r="G3" s="401"/>
      <c r="H3" s="321" t="s">
        <v>148</v>
      </c>
      <c r="I3" s="322" t="s">
        <v>149</v>
      </c>
      <c r="J3" s="401"/>
      <c r="K3" s="321" t="s">
        <v>148</v>
      </c>
      <c r="L3" s="322" t="s">
        <v>149</v>
      </c>
      <c r="M3" s="401"/>
      <c r="N3" s="321" t="s">
        <v>148</v>
      </c>
      <c r="O3" s="322" t="s">
        <v>149</v>
      </c>
      <c r="P3" s="401"/>
      <c r="Q3" s="321" t="s">
        <v>148</v>
      </c>
      <c r="R3" s="322" t="s">
        <v>149</v>
      </c>
    </row>
    <row r="4" spans="1:18" x14ac:dyDescent="0.25">
      <c r="A4" s="52">
        <v>1</v>
      </c>
      <c r="B4" s="372" t="s">
        <v>150</v>
      </c>
      <c r="C4" s="323" t="s">
        <v>19</v>
      </c>
      <c r="D4" s="324">
        <v>3189</v>
      </c>
      <c r="E4" s="404">
        <v>3885</v>
      </c>
      <c r="F4" s="404">
        <v>6</v>
      </c>
      <c r="G4" s="324">
        <v>198.5</v>
      </c>
      <c r="H4" s="404">
        <v>1933</v>
      </c>
      <c r="I4" s="404">
        <v>6</v>
      </c>
      <c r="J4" s="324">
        <v>1050</v>
      </c>
      <c r="K4" s="404">
        <v>1577</v>
      </c>
      <c r="L4" s="404">
        <v>6</v>
      </c>
      <c r="M4" s="324">
        <v>2308</v>
      </c>
      <c r="N4" s="404">
        <v>5375</v>
      </c>
      <c r="O4" s="404">
        <v>6</v>
      </c>
      <c r="P4" s="325"/>
      <c r="Q4" s="404">
        <v>0</v>
      </c>
      <c r="R4" s="404">
        <v>6</v>
      </c>
    </row>
    <row r="5" spans="1:18" x14ac:dyDescent="0.25">
      <c r="A5" s="53">
        <v>2</v>
      </c>
      <c r="B5" s="114" t="s">
        <v>150</v>
      </c>
      <c r="C5" s="326" t="s">
        <v>26</v>
      </c>
      <c r="D5" s="327"/>
      <c r="E5" s="405"/>
      <c r="F5" s="405"/>
      <c r="G5" s="328">
        <v>1301.5</v>
      </c>
      <c r="H5" s="405"/>
      <c r="I5" s="405"/>
      <c r="J5" s="328"/>
      <c r="K5" s="405"/>
      <c r="L5" s="405"/>
      <c r="M5" s="328">
        <v>1054</v>
      </c>
      <c r="N5" s="405"/>
      <c r="O5" s="405"/>
      <c r="P5" s="328"/>
      <c r="Q5" s="405"/>
      <c r="R5" s="405"/>
    </row>
    <row r="6" spans="1:18" x14ac:dyDescent="0.25">
      <c r="A6" s="53">
        <v>3</v>
      </c>
      <c r="B6" s="114" t="s">
        <v>150</v>
      </c>
      <c r="C6" s="326" t="s">
        <v>65</v>
      </c>
      <c r="D6" s="328"/>
      <c r="E6" s="405"/>
      <c r="F6" s="405"/>
      <c r="G6" s="328">
        <v>381</v>
      </c>
      <c r="H6" s="405"/>
      <c r="I6" s="405"/>
      <c r="J6" s="328">
        <v>527</v>
      </c>
      <c r="K6" s="405"/>
      <c r="L6" s="405"/>
      <c r="M6" s="328">
        <v>2013</v>
      </c>
      <c r="N6" s="405"/>
      <c r="O6" s="405"/>
      <c r="P6" s="328"/>
      <c r="Q6" s="405"/>
      <c r="R6" s="405"/>
    </row>
    <row r="7" spans="1:18" x14ac:dyDescent="0.25">
      <c r="A7" s="53">
        <v>4</v>
      </c>
      <c r="B7" s="114" t="s">
        <v>150</v>
      </c>
      <c r="C7" s="333" t="s">
        <v>37</v>
      </c>
      <c r="D7" s="330">
        <v>138</v>
      </c>
      <c r="E7" s="405"/>
      <c r="F7" s="405"/>
      <c r="G7" s="330"/>
      <c r="H7" s="405"/>
      <c r="I7" s="405"/>
      <c r="J7" s="330"/>
      <c r="K7" s="405"/>
      <c r="L7" s="405"/>
      <c r="M7" s="330"/>
      <c r="N7" s="405"/>
      <c r="O7" s="405"/>
      <c r="P7" s="330"/>
      <c r="Q7" s="405"/>
      <c r="R7" s="405"/>
    </row>
    <row r="8" spans="1:18" x14ac:dyDescent="0.25">
      <c r="A8" s="53">
        <v>5</v>
      </c>
      <c r="B8" s="114" t="s">
        <v>150</v>
      </c>
      <c r="C8" s="326" t="s">
        <v>72</v>
      </c>
      <c r="D8" s="330">
        <v>558</v>
      </c>
      <c r="E8" s="405"/>
      <c r="F8" s="405"/>
      <c r="G8" s="330">
        <v>52</v>
      </c>
      <c r="H8" s="405"/>
      <c r="I8" s="405"/>
      <c r="J8" s="330"/>
      <c r="K8" s="405"/>
      <c r="L8" s="405"/>
      <c r="M8" s="330"/>
      <c r="N8" s="405"/>
      <c r="O8" s="405"/>
      <c r="P8" s="330"/>
      <c r="Q8" s="405"/>
      <c r="R8" s="405"/>
    </row>
    <row r="9" spans="1:18" ht="15.75" thickBot="1" x14ac:dyDescent="0.3">
      <c r="A9" s="53">
        <v>6</v>
      </c>
      <c r="B9" s="373" t="s">
        <v>150</v>
      </c>
      <c r="C9" s="329" t="s">
        <v>82</v>
      </c>
      <c r="D9" s="330"/>
      <c r="E9" s="406"/>
      <c r="F9" s="406"/>
      <c r="G9" s="330"/>
      <c r="H9" s="406"/>
      <c r="I9" s="406"/>
      <c r="J9" s="330"/>
      <c r="K9" s="406"/>
      <c r="L9" s="406"/>
      <c r="M9" s="330"/>
      <c r="N9" s="406"/>
      <c r="O9" s="406"/>
      <c r="P9" s="330"/>
      <c r="Q9" s="406"/>
      <c r="R9" s="406"/>
    </row>
    <row r="10" spans="1:18" x14ac:dyDescent="0.25">
      <c r="A10" s="53">
        <v>7</v>
      </c>
      <c r="B10" s="392" t="s">
        <v>151</v>
      </c>
      <c r="C10" s="331" t="s">
        <v>51</v>
      </c>
      <c r="D10" s="324"/>
      <c r="E10" s="404">
        <v>34771.5</v>
      </c>
      <c r="F10" s="404">
        <v>2</v>
      </c>
      <c r="G10" s="324"/>
      <c r="H10" s="404">
        <v>35484</v>
      </c>
      <c r="I10" s="404">
        <v>1</v>
      </c>
      <c r="J10" s="324">
        <v>129</v>
      </c>
      <c r="K10" s="404">
        <v>21190.5</v>
      </c>
      <c r="L10" s="404">
        <v>1</v>
      </c>
      <c r="M10" s="324">
        <v>2495</v>
      </c>
      <c r="N10" s="404">
        <v>29354.5</v>
      </c>
      <c r="O10" s="404">
        <v>1</v>
      </c>
      <c r="P10" s="324">
        <v>1974</v>
      </c>
      <c r="Q10" s="404">
        <v>19818</v>
      </c>
      <c r="R10" s="404">
        <v>2</v>
      </c>
    </row>
    <row r="11" spans="1:18" x14ac:dyDescent="0.25">
      <c r="A11" s="53">
        <v>8</v>
      </c>
      <c r="B11" s="114" t="s">
        <v>151</v>
      </c>
      <c r="C11" s="390" t="s">
        <v>181</v>
      </c>
      <c r="D11" s="391"/>
      <c r="E11" s="405"/>
      <c r="F11" s="405"/>
      <c r="G11" s="391"/>
      <c r="H11" s="405"/>
      <c r="I11" s="405"/>
      <c r="J11" s="391"/>
      <c r="K11" s="405"/>
      <c r="L11" s="405"/>
      <c r="M11" s="391"/>
      <c r="N11" s="405"/>
      <c r="O11" s="405"/>
      <c r="P11" s="391">
        <v>214</v>
      </c>
      <c r="Q11" s="405"/>
      <c r="R11" s="405"/>
    </row>
    <row r="12" spans="1:18" x14ac:dyDescent="0.25">
      <c r="A12" s="53">
        <v>9</v>
      </c>
      <c r="B12" s="114" t="s">
        <v>151</v>
      </c>
      <c r="C12" s="332" t="s">
        <v>17</v>
      </c>
      <c r="D12" s="328">
        <v>2359</v>
      </c>
      <c r="E12" s="405"/>
      <c r="F12" s="405"/>
      <c r="G12" s="328">
        <v>7474</v>
      </c>
      <c r="H12" s="405"/>
      <c r="I12" s="405"/>
      <c r="J12" s="328">
        <v>2327</v>
      </c>
      <c r="K12" s="405"/>
      <c r="L12" s="405"/>
      <c r="M12" s="328">
        <v>2352</v>
      </c>
      <c r="N12" s="405"/>
      <c r="O12" s="405"/>
      <c r="P12" s="328">
        <v>3742</v>
      </c>
      <c r="Q12" s="405"/>
      <c r="R12" s="405"/>
    </row>
    <row r="13" spans="1:18" x14ac:dyDescent="0.25">
      <c r="A13" s="53">
        <v>10</v>
      </c>
      <c r="B13" s="114" t="s">
        <v>151</v>
      </c>
      <c r="C13" s="332" t="s">
        <v>10</v>
      </c>
      <c r="D13" s="328">
        <v>7733.5</v>
      </c>
      <c r="E13" s="405"/>
      <c r="F13" s="405"/>
      <c r="G13" s="328">
        <v>6726</v>
      </c>
      <c r="H13" s="405"/>
      <c r="I13" s="405"/>
      <c r="J13" s="328">
        <v>2395</v>
      </c>
      <c r="K13" s="405"/>
      <c r="L13" s="405"/>
      <c r="M13" s="328">
        <v>4559.5</v>
      </c>
      <c r="N13" s="405"/>
      <c r="O13" s="405"/>
      <c r="P13" s="328">
        <v>1153</v>
      </c>
      <c r="Q13" s="405"/>
      <c r="R13" s="405"/>
    </row>
    <row r="14" spans="1:18" x14ac:dyDescent="0.25">
      <c r="A14" s="53">
        <v>11</v>
      </c>
      <c r="B14" s="114" t="s">
        <v>151</v>
      </c>
      <c r="C14" s="332" t="s">
        <v>11</v>
      </c>
      <c r="D14" s="328">
        <v>6590</v>
      </c>
      <c r="E14" s="405"/>
      <c r="F14" s="405"/>
      <c r="G14" s="328">
        <v>5416.8</v>
      </c>
      <c r="H14" s="405"/>
      <c r="I14" s="405"/>
      <c r="J14" s="328">
        <v>5344</v>
      </c>
      <c r="K14" s="405"/>
      <c r="L14" s="405"/>
      <c r="M14" s="328">
        <v>5021</v>
      </c>
      <c r="N14" s="405"/>
      <c r="O14" s="405"/>
      <c r="P14" s="328">
        <v>3192</v>
      </c>
      <c r="Q14" s="405"/>
      <c r="R14" s="405"/>
    </row>
    <row r="15" spans="1:18" x14ac:dyDescent="0.25">
      <c r="A15" s="53">
        <v>12</v>
      </c>
      <c r="B15" s="114" t="s">
        <v>151</v>
      </c>
      <c r="C15" s="333" t="s">
        <v>31</v>
      </c>
      <c r="D15" s="328">
        <v>2092.5</v>
      </c>
      <c r="E15" s="405"/>
      <c r="F15" s="405"/>
      <c r="G15" s="328">
        <v>3730</v>
      </c>
      <c r="H15" s="405"/>
      <c r="I15" s="405"/>
      <c r="J15" s="328">
        <v>38.5</v>
      </c>
      <c r="K15" s="405"/>
      <c r="L15" s="405"/>
      <c r="M15" s="328">
        <v>3500.5</v>
      </c>
      <c r="N15" s="405"/>
      <c r="O15" s="405"/>
      <c r="P15" s="328">
        <v>927</v>
      </c>
      <c r="Q15" s="405"/>
      <c r="R15" s="405"/>
    </row>
    <row r="16" spans="1:18" x14ac:dyDescent="0.25">
      <c r="A16" s="53">
        <v>13</v>
      </c>
      <c r="B16" s="114" t="s">
        <v>151</v>
      </c>
      <c r="C16" s="332" t="s">
        <v>9</v>
      </c>
      <c r="D16" s="328"/>
      <c r="E16" s="405"/>
      <c r="F16" s="405"/>
      <c r="G16" s="328">
        <v>1672.2</v>
      </c>
      <c r="H16" s="405"/>
      <c r="I16" s="405"/>
      <c r="J16" s="328">
        <v>580</v>
      </c>
      <c r="K16" s="405"/>
      <c r="L16" s="405"/>
      <c r="M16" s="328">
        <v>2143.5</v>
      </c>
      <c r="N16" s="405"/>
      <c r="O16" s="405"/>
      <c r="P16" s="328">
        <v>2527</v>
      </c>
      <c r="Q16" s="405"/>
      <c r="R16" s="405"/>
    </row>
    <row r="17" spans="1:18" x14ac:dyDescent="0.25">
      <c r="A17" s="53">
        <v>14</v>
      </c>
      <c r="B17" s="114" t="s">
        <v>151</v>
      </c>
      <c r="C17" s="332" t="s">
        <v>6</v>
      </c>
      <c r="D17" s="328">
        <v>8024.5</v>
      </c>
      <c r="E17" s="405"/>
      <c r="F17" s="405"/>
      <c r="G17" s="328">
        <v>8301</v>
      </c>
      <c r="H17" s="405"/>
      <c r="I17" s="405"/>
      <c r="J17" s="328">
        <v>6380</v>
      </c>
      <c r="K17" s="405"/>
      <c r="L17" s="405"/>
      <c r="M17" s="328">
        <v>4786</v>
      </c>
      <c r="N17" s="405"/>
      <c r="O17" s="405"/>
      <c r="P17" s="334">
        <v>3731</v>
      </c>
      <c r="Q17" s="405"/>
      <c r="R17" s="405"/>
    </row>
    <row r="18" spans="1:18" x14ac:dyDescent="0.25">
      <c r="A18" s="53">
        <v>15</v>
      </c>
      <c r="B18" s="114" t="s">
        <v>151</v>
      </c>
      <c r="C18" s="326" t="s">
        <v>92</v>
      </c>
      <c r="D18" s="328"/>
      <c r="E18" s="405"/>
      <c r="F18" s="405"/>
      <c r="G18" s="328"/>
      <c r="H18" s="405"/>
      <c r="I18" s="405"/>
      <c r="J18" s="328"/>
      <c r="K18" s="405"/>
      <c r="L18" s="405"/>
      <c r="M18" s="328"/>
      <c r="N18" s="405"/>
      <c r="O18" s="405"/>
      <c r="P18" s="334">
        <v>523</v>
      </c>
      <c r="Q18" s="405"/>
      <c r="R18" s="405"/>
    </row>
    <row r="19" spans="1:18" x14ac:dyDescent="0.25">
      <c r="A19" s="53">
        <v>16</v>
      </c>
      <c r="B19" s="114" t="s">
        <v>151</v>
      </c>
      <c r="C19" s="335" t="s">
        <v>8</v>
      </c>
      <c r="D19" s="328">
        <v>5797.5</v>
      </c>
      <c r="E19" s="405"/>
      <c r="F19" s="405"/>
      <c r="G19" s="328">
        <v>1385.5</v>
      </c>
      <c r="H19" s="405"/>
      <c r="I19" s="405"/>
      <c r="J19" s="328">
        <v>1897</v>
      </c>
      <c r="K19" s="405"/>
      <c r="L19" s="405"/>
      <c r="M19" s="328">
        <v>3227.5</v>
      </c>
      <c r="N19" s="405"/>
      <c r="O19" s="405"/>
      <c r="P19" s="328">
        <v>575</v>
      </c>
      <c r="Q19" s="405"/>
      <c r="R19" s="405"/>
    </row>
    <row r="20" spans="1:18" ht="15.75" thickBot="1" x14ac:dyDescent="0.3">
      <c r="A20" s="53">
        <v>17</v>
      </c>
      <c r="B20" s="373" t="s">
        <v>151</v>
      </c>
      <c r="C20" s="336" t="s">
        <v>76</v>
      </c>
      <c r="D20" s="330">
        <v>2174.5</v>
      </c>
      <c r="E20" s="406"/>
      <c r="F20" s="406"/>
      <c r="G20" s="330">
        <v>778.5</v>
      </c>
      <c r="H20" s="406"/>
      <c r="I20" s="406"/>
      <c r="J20" s="330">
        <v>2100</v>
      </c>
      <c r="K20" s="406"/>
      <c r="L20" s="406"/>
      <c r="M20" s="330">
        <v>1269.5</v>
      </c>
      <c r="N20" s="406"/>
      <c r="O20" s="406"/>
      <c r="P20" s="330">
        <v>1260</v>
      </c>
      <c r="Q20" s="406"/>
      <c r="R20" s="406"/>
    </row>
    <row r="21" spans="1:18" x14ac:dyDescent="0.25">
      <c r="A21" s="53">
        <v>18</v>
      </c>
      <c r="B21" s="372" t="s">
        <v>152</v>
      </c>
      <c r="C21" s="337" t="s">
        <v>39</v>
      </c>
      <c r="D21" s="324">
        <v>210</v>
      </c>
      <c r="E21" s="404">
        <v>16483</v>
      </c>
      <c r="F21" s="404">
        <v>4</v>
      </c>
      <c r="G21" s="324"/>
      <c r="H21" s="404">
        <v>13555</v>
      </c>
      <c r="I21" s="404">
        <v>4</v>
      </c>
      <c r="J21" s="324"/>
      <c r="K21" s="404">
        <v>17646</v>
      </c>
      <c r="L21" s="404">
        <v>2</v>
      </c>
      <c r="M21" s="324">
        <v>255</v>
      </c>
      <c r="N21" s="404">
        <v>12744</v>
      </c>
      <c r="O21" s="404">
        <v>5</v>
      </c>
      <c r="P21" s="324">
        <v>839</v>
      </c>
      <c r="Q21" s="404">
        <v>8214</v>
      </c>
      <c r="R21" s="404">
        <v>4</v>
      </c>
    </row>
    <row r="22" spans="1:18" x14ac:dyDescent="0.25">
      <c r="A22" s="53">
        <v>19</v>
      </c>
      <c r="B22" s="114" t="s">
        <v>152</v>
      </c>
      <c r="C22" s="326" t="s">
        <v>23</v>
      </c>
      <c r="D22" s="328">
        <v>920.5</v>
      </c>
      <c r="E22" s="405"/>
      <c r="F22" s="405"/>
      <c r="G22" s="328">
        <v>481</v>
      </c>
      <c r="H22" s="405"/>
      <c r="I22" s="405"/>
      <c r="J22" s="328"/>
      <c r="K22" s="405"/>
      <c r="L22" s="405"/>
      <c r="M22" s="328"/>
      <c r="N22" s="405"/>
      <c r="O22" s="405"/>
      <c r="P22" s="328">
        <v>1978</v>
      </c>
      <c r="Q22" s="405"/>
      <c r="R22" s="405"/>
    </row>
    <row r="23" spans="1:18" x14ac:dyDescent="0.25">
      <c r="A23" s="53">
        <v>20</v>
      </c>
      <c r="B23" s="114" t="s">
        <v>152</v>
      </c>
      <c r="C23" s="326" t="s">
        <v>50</v>
      </c>
      <c r="D23" s="328">
        <v>1234.5</v>
      </c>
      <c r="E23" s="405"/>
      <c r="F23" s="405"/>
      <c r="G23" s="328">
        <v>1891</v>
      </c>
      <c r="H23" s="405"/>
      <c r="I23" s="405"/>
      <c r="J23" s="328">
        <v>1739</v>
      </c>
      <c r="K23" s="405"/>
      <c r="L23" s="405"/>
      <c r="M23" s="328"/>
      <c r="N23" s="405"/>
      <c r="O23" s="405"/>
      <c r="P23" s="328"/>
      <c r="Q23" s="405"/>
      <c r="R23" s="405"/>
    </row>
    <row r="24" spans="1:18" x14ac:dyDescent="0.25">
      <c r="A24" s="53">
        <v>21</v>
      </c>
      <c r="B24" s="114" t="s">
        <v>152</v>
      </c>
      <c r="C24" s="332" t="s">
        <v>12</v>
      </c>
      <c r="D24" s="328">
        <v>1975</v>
      </c>
      <c r="E24" s="405"/>
      <c r="F24" s="405"/>
      <c r="G24" s="328">
        <v>986</v>
      </c>
      <c r="H24" s="405"/>
      <c r="I24" s="405"/>
      <c r="J24" s="328">
        <v>5694</v>
      </c>
      <c r="K24" s="405"/>
      <c r="L24" s="405"/>
      <c r="M24" s="328">
        <v>3502</v>
      </c>
      <c r="N24" s="405"/>
      <c r="O24" s="405"/>
      <c r="P24" s="334">
        <v>1248</v>
      </c>
      <c r="Q24" s="405"/>
      <c r="R24" s="405"/>
    </row>
    <row r="25" spans="1:18" x14ac:dyDescent="0.25">
      <c r="A25" s="53">
        <v>22</v>
      </c>
      <c r="B25" s="114" t="s">
        <v>152</v>
      </c>
      <c r="C25" s="333" t="s">
        <v>40</v>
      </c>
      <c r="D25" s="328">
        <v>2266</v>
      </c>
      <c r="E25" s="405"/>
      <c r="F25" s="405"/>
      <c r="G25" s="328"/>
      <c r="H25" s="405"/>
      <c r="I25" s="405"/>
      <c r="J25" s="328"/>
      <c r="K25" s="405"/>
      <c r="L25" s="405"/>
      <c r="M25" s="328">
        <v>511</v>
      </c>
      <c r="N25" s="405"/>
      <c r="O25" s="405"/>
      <c r="P25" s="328">
        <v>191</v>
      </c>
      <c r="Q25" s="405"/>
      <c r="R25" s="405"/>
    </row>
    <row r="26" spans="1:18" x14ac:dyDescent="0.25">
      <c r="A26" s="53">
        <v>23</v>
      </c>
      <c r="B26" s="114" t="s">
        <v>152</v>
      </c>
      <c r="C26" s="326" t="s">
        <v>24</v>
      </c>
      <c r="D26" s="328">
        <v>56</v>
      </c>
      <c r="E26" s="405"/>
      <c r="F26" s="405"/>
      <c r="G26" s="328">
        <v>525</v>
      </c>
      <c r="H26" s="405"/>
      <c r="I26" s="405"/>
      <c r="J26" s="328">
        <v>3182</v>
      </c>
      <c r="K26" s="405"/>
      <c r="L26" s="405"/>
      <c r="M26" s="328">
        <v>2662.5</v>
      </c>
      <c r="N26" s="405"/>
      <c r="O26" s="405"/>
      <c r="P26" s="334"/>
      <c r="Q26" s="405"/>
      <c r="R26" s="405"/>
    </row>
    <row r="27" spans="1:18" x14ac:dyDescent="0.25">
      <c r="A27" s="53">
        <v>24</v>
      </c>
      <c r="B27" s="114" t="s">
        <v>152</v>
      </c>
      <c r="C27" s="332" t="s">
        <v>22</v>
      </c>
      <c r="D27" s="328">
        <v>3145</v>
      </c>
      <c r="E27" s="405"/>
      <c r="F27" s="405"/>
      <c r="G27" s="328">
        <v>2918.5</v>
      </c>
      <c r="H27" s="405"/>
      <c r="I27" s="405"/>
      <c r="J27" s="328">
        <v>1309</v>
      </c>
      <c r="K27" s="405"/>
      <c r="L27" s="405"/>
      <c r="M27" s="328">
        <v>1215</v>
      </c>
      <c r="N27" s="405"/>
      <c r="O27" s="405"/>
      <c r="P27" s="328"/>
      <c r="Q27" s="405"/>
      <c r="R27" s="405"/>
    </row>
    <row r="28" spans="1:18" ht="15.75" thickBot="1" x14ac:dyDescent="0.3">
      <c r="A28" s="53">
        <v>25</v>
      </c>
      <c r="B28" s="373" t="s">
        <v>152</v>
      </c>
      <c r="C28" s="338" t="s">
        <v>5</v>
      </c>
      <c r="D28" s="330">
        <v>6676</v>
      </c>
      <c r="E28" s="406"/>
      <c r="F28" s="406"/>
      <c r="G28" s="330">
        <v>6753.5</v>
      </c>
      <c r="H28" s="406"/>
      <c r="I28" s="406"/>
      <c r="J28" s="330">
        <v>5722</v>
      </c>
      <c r="K28" s="406"/>
      <c r="L28" s="406"/>
      <c r="M28" s="330">
        <v>4598.5</v>
      </c>
      <c r="N28" s="406"/>
      <c r="O28" s="406"/>
      <c r="P28" s="330">
        <v>3958</v>
      </c>
      <c r="Q28" s="406"/>
      <c r="R28" s="406"/>
    </row>
    <row r="29" spans="1:18" x14ac:dyDescent="0.25">
      <c r="A29" s="53">
        <v>26</v>
      </c>
      <c r="B29" s="372" t="s">
        <v>153</v>
      </c>
      <c r="C29" s="339" t="s">
        <v>3</v>
      </c>
      <c r="D29" s="324">
        <v>388</v>
      </c>
      <c r="E29" s="404">
        <v>20026.5</v>
      </c>
      <c r="F29" s="404">
        <v>3</v>
      </c>
      <c r="G29" s="324">
        <v>1142.5</v>
      </c>
      <c r="H29" s="404">
        <v>19301.7</v>
      </c>
      <c r="I29" s="404">
        <v>3</v>
      </c>
      <c r="J29" s="324">
        <v>4360</v>
      </c>
      <c r="K29" s="404">
        <v>14854</v>
      </c>
      <c r="L29" s="404">
        <v>4</v>
      </c>
      <c r="M29" s="324">
        <v>5349</v>
      </c>
      <c r="N29" s="404">
        <v>14882</v>
      </c>
      <c r="O29" s="404">
        <v>4</v>
      </c>
      <c r="P29" s="324">
        <v>667</v>
      </c>
      <c r="Q29" s="404">
        <v>2385</v>
      </c>
      <c r="R29" s="404">
        <v>5</v>
      </c>
    </row>
    <row r="30" spans="1:18" x14ac:dyDescent="0.25">
      <c r="A30" s="53">
        <v>27</v>
      </c>
      <c r="B30" s="114" t="s">
        <v>153</v>
      </c>
      <c r="C30" s="332" t="s">
        <v>27</v>
      </c>
      <c r="D30" s="328">
        <v>464.5</v>
      </c>
      <c r="E30" s="405"/>
      <c r="F30" s="405"/>
      <c r="G30" s="328">
        <v>325.5</v>
      </c>
      <c r="H30" s="405"/>
      <c r="I30" s="405"/>
      <c r="J30" s="328"/>
      <c r="K30" s="405"/>
      <c r="L30" s="405"/>
      <c r="M30" s="328"/>
      <c r="N30" s="405"/>
      <c r="O30" s="405"/>
      <c r="P30" s="328"/>
      <c r="Q30" s="405"/>
      <c r="R30" s="405"/>
    </row>
    <row r="31" spans="1:18" x14ac:dyDescent="0.25">
      <c r="A31" s="53">
        <v>28</v>
      </c>
      <c r="B31" s="114" t="s">
        <v>153</v>
      </c>
      <c r="C31" s="326" t="s">
        <v>1</v>
      </c>
      <c r="D31" s="328">
        <v>10344</v>
      </c>
      <c r="E31" s="405"/>
      <c r="F31" s="405"/>
      <c r="G31" s="328">
        <v>8523</v>
      </c>
      <c r="H31" s="405"/>
      <c r="I31" s="405"/>
      <c r="J31" s="328">
        <v>3894</v>
      </c>
      <c r="K31" s="405"/>
      <c r="L31" s="405"/>
      <c r="M31" s="328">
        <v>3734.5</v>
      </c>
      <c r="N31" s="405"/>
      <c r="O31" s="405"/>
      <c r="P31" s="334">
        <v>181</v>
      </c>
      <c r="Q31" s="405"/>
      <c r="R31" s="405"/>
    </row>
    <row r="32" spans="1:18" x14ac:dyDescent="0.25">
      <c r="A32" s="53">
        <v>29</v>
      </c>
      <c r="B32" s="114" t="s">
        <v>153</v>
      </c>
      <c r="C32" s="332" t="s">
        <v>25</v>
      </c>
      <c r="D32" s="328">
        <v>8314</v>
      </c>
      <c r="E32" s="405"/>
      <c r="F32" s="405"/>
      <c r="G32" s="328">
        <v>8008</v>
      </c>
      <c r="H32" s="405"/>
      <c r="I32" s="405"/>
      <c r="J32" s="328">
        <v>4806</v>
      </c>
      <c r="K32" s="405"/>
      <c r="L32" s="405"/>
      <c r="M32" s="328">
        <v>5040</v>
      </c>
      <c r="N32" s="405"/>
      <c r="O32" s="405"/>
      <c r="P32" s="328">
        <v>1537</v>
      </c>
      <c r="Q32" s="405"/>
      <c r="R32" s="405"/>
    </row>
    <row r="33" spans="1:18" x14ac:dyDescent="0.25">
      <c r="A33" s="53">
        <v>30</v>
      </c>
      <c r="B33" s="114" t="s">
        <v>153</v>
      </c>
      <c r="C33" s="332" t="s">
        <v>4</v>
      </c>
      <c r="D33" s="328">
        <v>220</v>
      </c>
      <c r="E33" s="405"/>
      <c r="F33" s="405"/>
      <c r="G33" s="328">
        <v>1182.5</v>
      </c>
      <c r="H33" s="405"/>
      <c r="I33" s="405"/>
      <c r="J33" s="328">
        <v>748</v>
      </c>
      <c r="K33" s="405"/>
      <c r="L33" s="405"/>
      <c r="M33" s="328">
        <v>455</v>
      </c>
      <c r="N33" s="405"/>
      <c r="O33" s="405"/>
      <c r="P33" s="328"/>
      <c r="Q33" s="405"/>
      <c r="R33" s="405"/>
    </row>
    <row r="34" spans="1:18" x14ac:dyDescent="0.25">
      <c r="A34" s="53">
        <v>31</v>
      </c>
      <c r="B34" s="114" t="s">
        <v>153</v>
      </c>
      <c r="C34" s="333" t="s">
        <v>89</v>
      </c>
      <c r="D34" s="328"/>
      <c r="E34" s="405"/>
      <c r="F34" s="405"/>
      <c r="G34" s="328"/>
      <c r="H34" s="405"/>
      <c r="I34" s="405"/>
      <c r="J34" s="328"/>
      <c r="K34" s="405"/>
      <c r="L34" s="405"/>
      <c r="M34" s="328">
        <v>303.5</v>
      </c>
      <c r="N34" s="405"/>
      <c r="O34" s="405"/>
      <c r="P34" s="328"/>
      <c r="Q34" s="405"/>
      <c r="R34" s="405"/>
    </row>
    <row r="35" spans="1:18" ht="15.75" thickBot="1" x14ac:dyDescent="0.3">
      <c r="A35" s="53">
        <v>32</v>
      </c>
      <c r="B35" s="373" t="s">
        <v>153</v>
      </c>
      <c r="C35" s="340" t="s">
        <v>38</v>
      </c>
      <c r="D35" s="330">
        <v>296</v>
      </c>
      <c r="E35" s="406"/>
      <c r="F35" s="406"/>
      <c r="G35" s="330">
        <v>120.2</v>
      </c>
      <c r="H35" s="406"/>
      <c r="I35" s="406"/>
      <c r="J35" s="330">
        <v>1046</v>
      </c>
      <c r="K35" s="406"/>
      <c r="L35" s="406"/>
      <c r="M35" s="330"/>
      <c r="N35" s="406"/>
      <c r="O35" s="406"/>
      <c r="P35" s="330"/>
      <c r="Q35" s="406"/>
      <c r="R35" s="406"/>
    </row>
    <row r="36" spans="1:18" x14ac:dyDescent="0.25">
      <c r="A36" s="53">
        <v>33</v>
      </c>
      <c r="B36" s="372" t="s">
        <v>154</v>
      </c>
      <c r="C36" s="331" t="s">
        <v>21</v>
      </c>
      <c r="D36" s="324"/>
      <c r="E36" s="404">
        <v>35313</v>
      </c>
      <c r="F36" s="404">
        <v>1</v>
      </c>
      <c r="G36" s="324"/>
      <c r="H36" s="404">
        <v>29600</v>
      </c>
      <c r="I36" s="404">
        <v>2</v>
      </c>
      <c r="J36" s="324"/>
      <c r="K36" s="404">
        <v>14559</v>
      </c>
      <c r="L36" s="404">
        <v>5</v>
      </c>
      <c r="M36" s="324"/>
      <c r="N36" s="404">
        <v>15969.5</v>
      </c>
      <c r="O36" s="404">
        <v>3</v>
      </c>
      <c r="P36" s="324"/>
      <c r="Q36" s="404">
        <v>8477</v>
      </c>
      <c r="R36" s="404">
        <v>3</v>
      </c>
    </row>
    <row r="37" spans="1:18" x14ac:dyDescent="0.25">
      <c r="A37" s="53">
        <v>34</v>
      </c>
      <c r="B37" s="114" t="s">
        <v>154</v>
      </c>
      <c r="C37" s="332" t="s">
        <v>15</v>
      </c>
      <c r="D37" s="328">
        <v>6641</v>
      </c>
      <c r="E37" s="405"/>
      <c r="F37" s="405"/>
      <c r="G37" s="328">
        <v>6459</v>
      </c>
      <c r="H37" s="405"/>
      <c r="I37" s="405"/>
      <c r="J37" s="328">
        <v>3387</v>
      </c>
      <c r="K37" s="405"/>
      <c r="L37" s="405"/>
      <c r="M37" s="328">
        <v>4158</v>
      </c>
      <c r="N37" s="405"/>
      <c r="O37" s="405"/>
      <c r="P37" s="328">
        <v>3312</v>
      </c>
      <c r="Q37" s="405"/>
      <c r="R37" s="405"/>
    </row>
    <row r="38" spans="1:18" x14ac:dyDescent="0.25">
      <c r="A38" s="53">
        <v>35</v>
      </c>
      <c r="B38" s="114" t="s">
        <v>154</v>
      </c>
      <c r="C38" s="332" t="s">
        <v>0</v>
      </c>
      <c r="D38" s="328">
        <v>8551.5</v>
      </c>
      <c r="E38" s="405"/>
      <c r="F38" s="405"/>
      <c r="G38" s="328">
        <v>10943</v>
      </c>
      <c r="H38" s="405"/>
      <c r="I38" s="405"/>
      <c r="J38" s="328">
        <v>6614</v>
      </c>
      <c r="K38" s="405"/>
      <c r="L38" s="405"/>
      <c r="M38" s="328">
        <v>6738</v>
      </c>
      <c r="N38" s="405"/>
      <c r="O38" s="405"/>
      <c r="P38" s="334">
        <v>3774</v>
      </c>
      <c r="Q38" s="405"/>
      <c r="R38" s="405"/>
    </row>
    <row r="39" spans="1:18" x14ac:dyDescent="0.25">
      <c r="A39" s="53">
        <v>36</v>
      </c>
      <c r="B39" s="114" t="s">
        <v>154</v>
      </c>
      <c r="C39" s="332" t="s">
        <v>16</v>
      </c>
      <c r="D39" s="328">
        <v>11687.5</v>
      </c>
      <c r="E39" s="405"/>
      <c r="F39" s="405"/>
      <c r="G39" s="328">
        <v>9980</v>
      </c>
      <c r="H39" s="405"/>
      <c r="I39" s="405"/>
      <c r="J39" s="328">
        <v>3382</v>
      </c>
      <c r="K39" s="405"/>
      <c r="L39" s="405"/>
      <c r="M39" s="328">
        <v>2704</v>
      </c>
      <c r="N39" s="405"/>
      <c r="O39" s="405"/>
      <c r="P39" s="328"/>
      <c r="Q39" s="405"/>
      <c r="R39" s="405"/>
    </row>
    <row r="40" spans="1:18" x14ac:dyDescent="0.25">
      <c r="A40" s="53">
        <v>37</v>
      </c>
      <c r="B40" s="114" t="s">
        <v>154</v>
      </c>
      <c r="C40" s="332" t="s">
        <v>13</v>
      </c>
      <c r="D40" s="328">
        <v>388</v>
      </c>
      <c r="E40" s="405"/>
      <c r="F40" s="405"/>
      <c r="G40" s="328"/>
      <c r="H40" s="405"/>
      <c r="I40" s="405"/>
      <c r="J40" s="328">
        <v>631</v>
      </c>
      <c r="K40" s="405"/>
      <c r="L40" s="405"/>
      <c r="M40" s="328">
        <v>1582.5</v>
      </c>
      <c r="N40" s="405"/>
      <c r="O40" s="405"/>
      <c r="P40" s="328">
        <v>1391</v>
      </c>
      <c r="Q40" s="405"/>
      <c r="R40" s="405"/>
    </row>
    <row r="41" spans="1:18" ht="15.75" thickBot="1" x14ac:dyDescent="0.3">
      <c r="A41" s="53">
        <v>38</v>
      </c>
      <c r="B41" s="373" t="s">
        <v>154</v>
      </c>
      <c r="C41" s="338" t="s">
        <v>7</v>
      </c>
      <c r="D41" s="330">
        <v>8045</v>
      </c>
      <c r="E41" s="406"/>
      <c r="F41" s="406"/>
      <c r="G41" s="330">
        <v>2218</v>
      </c>
      <c r="H41" s="406"/>
      <c r="I41" s="406"/>
      <c r="J41" s="330">
        <v>545</v>
      </c>
      <c r="K41" s="406"/>
      <c r="L41" s="406"/>
      <c r="M41" s="330">
        <v>787</v>
      </c>
      <c r="N41" s="406"/>
      <c r="O41" s="406"/>
      <c r="P41" s="330"/>
      <c r="Q41" s="406"/>
      <c r="R41" s="406"/>
    </row>
    <row r="42" spans="1:18" x14ac:dyDescent="0.25">
      <c r="A42" s="53">
        <v>39</v>
      </c>
      <c r="B42" s="372" t="s">
        <v>155</v>
      </c>
      <c r="C42" s="331" t="s">
        <v>57</v>
      </c>
      <c r="D42" s="324">
        <v>510.5</v>
      </c>
      <c r="E42" s="404">
        <v>7640</v>
      </c>
      <c r="F42" s="404">
        <v>5</v>
      </c>
      <c r="G42" s="324"/>
      <c r="H42" s="404">
        <v>13299.5</v>
      </c>
      <c r="I42" s="404">
        <v>5</v>
      </c>
      <c r="J42" s="324"/>
      <c r="K42" s="404">
        <v>16375</v>
      </c>
      <c r="L42" s="404">
        <v>3</v>
      </c>
      <c r="M42" s="324"/>
      <c r="N42" s="404">
        <v>20328</v>
      </c>
      <c r="O42" s="404">
        <v>2</v>
      </c>
      <c r="P42" s="324">
        <v>3593</v>
      </c>
      <c r="Q42" s="404">
        <v>21057</v>
      </c>
      <c r="R42" s="404">
        <v>1</v>
      </c>
    </row>
    <row r="43" spans="1:18" x14ac:dyDescent="0.25">
      <c r="A43" s="53">
        <v>40</v>
      </c>
      <c r="B43" s="114" t="s">
        <v>155</v>
      </c>
      <c r="C43" s="326" t="s">
        <v>156</v>
      </c>
      <c r="D43" s="328"/>
      <c r="E43" s="405"/>
      <c r="F43" s="405"/>
      <c r="G43" s="328"/>
      <c r="H43" s="405"/>
      <c r="I43" s="405"/>
      <c r="J43" s="328"/>
      <c r="K43" s="405"/>
      <c r="L43" s="405"/>
      <c r="M43" s="328"/>
      <c r="N43" s="405"/>
      <c r="O43" s="405"/>
      <c r="P43" s="328"/>
      <c r="Q43" s="405"/>
      <c r="R43" s="405"/>
    </row>
    <row r="44" spans="1:18" x14ac:dyDescent="0.25">
      <c r="A44" s="53">
        <v>41</v>
      </c>
      <c r="B44" s="114" t="s">
        <v>155</v>
      </c>
      <c r="C44" s="326" t="s">
        <v>20</v>
      </c>
      <c r="D44" s="328"/>
      <c r="E44" s="405"/>
      <c r="F44" s="405"/>
      <c r="G44" s="328"/>
      <c r="H44" s="405"/>
      <c r="I44" s="405"/>
      <c r="J44" s="328">
        <v>62</v>
      </c>
      <c r="K44" s="405"/>
      <c r="L44" s="405"/>
      <c r="M44" s="328">
        <v>637</v>
      </c>
      <c r="N44" s="405"/>
      <c r="O44" s="405"/>
      <c r="P44" s="328"/>
      <c r="Q44" s="405"/>
      <c r="R44" s="405"/>
    </row>
    <row r="45" spans="1:18" x14ac:dyDescent="0.25">
      <c r="A45" s="53">
        <v>42</v>
      </c>
      <c r="B45" s="114" t="s">
        <v>155</v>
      </c>
      <c r="C45" s="332" t="s">
        <v>66</v>
      </c>
      <c r="D45" s="328"/>
      <c r="E45" s="405"/>
      <c r="F45" s="405"/>
      <c r="G45" s="328"/>
      <c r="H45" s="405"/>
      <c r="I45" s="405"/>
      <c r="J45" s="328">
        <v>801</v>
      </c>
      <c r="K45" s="405"/>
      <c r="L45" s="405"/>
      <c r="M45" s="328">
        <v>912</v>
      </c>
      <c r="N45" s="405"/>
      <c r="O45" s="405"/>
      <c r="P45" s="328">
        <v>626</v>
      </c>
      <c r="Q45" s="405"/>
      <c r="R45" s="405"/>
    </row>
    <row r="46" spans="1:18" x14ac:dyDescent="0.25">
      <c r="A46" s="53">
        <v>43</v>
      </c>
      <c r="B46" s="114" t="s">
        <v>155</v>
      </c>
      <c r="C46" s="326" t="s">
        <v>56</v>
      </c>
      <c r="D46" s="328"/>
      <c r="E46" s="405"/>
      <c r="F46" s="405"/>
      <c r="G46" s="328"/>
      <c r="H46" s="405"/>
      <c r="I46" s="405"/>
      <c r="J46" s="328">
        <v>93</v>
      </c>
      <c r="K46" s="405"/>
      <c r="L46" s="405"/>
      <c r="M46" s="328"/>
      <c r="N46" s="405"/>
      <c r="O46" s="405"/>
      <c r="P46" s="328">
        <v>620</v>
      </c>
      <c r="Q46" s="405"/>
      <c r="R46" s="405"/>
    </row>
    <row r="47" spans="1:18" x14ac:dyDescent="0.25">
      <c r="A47" s="53">
        <v>44</v>
      </c>
      <c r="B47" s="114" t="s">
        <v>155</v>
      </c>
      <c r="C47" s="332" t="s">
        <v>2</v>
      </c>
      <c r="D47" s="328">
        <v>3920.5</v>
      </c>
      <c r="E47" s="405"/>
      <c r="F47" s="405"/>
      <c r="G47" s="328">
        <v>6673</v>
      </c>
      <c r="H47" s="405"/>
      <c r="I47" s="405"/>
      <c r="J47" s="328">
        <v>5908</v>
      </c>
      <c r="K47" s="405"/>
      <c r="L47" s="405"/>
      <c r="M47" s="328">
        <v>5820</v>
      </c>
      <c r="N47" s="405"/>
      <c r="O47" s="405"/>
      <c r="P47" s="328">
        <v>4149</v>
      </c>
      <c r="Q47" s="405"/>
      <c r="R47" s="405"/>
    </row>
    <row r="48" spans="1:18" x14ac:dyDescent="0.25">
      <c r="A48" s="53">
        <v>45</v>
      </c>
      <c r="B48" s="114" t="s">
        <v>155</v>
      </c>
      <c r="C48" s="332" t="s">
        <v>14</v>
      </c>
      <c r="D48" s="328">
        <v>2750.5</v>
      </c>
      <c r="E48" s="405"/>
      <c r="F48" s="405"/>
      <c r="G48" s="328">
        <v>6004</v>
      </c>
      <c r="H48" s="405"/>
      <c r="I48" s="405"/>
      <c r="J48" s="328">
        <v>4983</v>
      </c>
      <c r="K48" s="405"/>
      <c r="L48" s="405"/>
      <c r="M48" s="328">
        <v>5756</v>
      </c>
      <c r="N48" s="405"/>
      <c r="O48" s="405"/>
      <c r="P48" s="328">
        <v>4928</v>
      </c>
      <c r="Q48" s="405"/>
      <c r="R48" s="405"/>
    </row>
    <row r="49" spans="1:18" x14ac:dyDescent="0.25">
      <c r="A49" s="53">
        <v>46</v>
      </c>
      <c r="B49" s="114" t="s">
        <v>155</v>
      </c>
      <c r="C49" s="333" t="s">
        <v>67</v>
      </c>
      <c r="D49" s="328">
        <v>458.5</v>
      </c>
      <c r="E49" s="405"/>
      <c r="F49" s="405"/>
      <c r="G49" s="328">
        <v>622.5</v>
      </c>
      <c r="H49" s="405"/>
      <c r="I49" s="405"/>
      <c r="J49" s="328">
        <v>936</v>
      </c>
      <c r="K49" s="405"/>
      <c r="L49" s="405"/>
      <c r="M49" s="328">
        <v>2990</v>
      </c>
      <c r="N49" s="405"/>
      <c r="O49" s="405"/>
      <c r="P49" s="334"/>
      <c r="Q49" s="405"/>
      <c r="R49" s="405"/>
    </row>
    <row r="50" spans="1:18" x14ac:dyDescent="0.25">
      <c r="A50" s="53">
        <v>47</v>
      </c>
      <c r="B50" s="114" t="s">
        <v>155</v>
      </c>
      <c r="C50" s="332" t="s">
        <v>18</v>
      </c>
      <c r="D50" s="328"/>
      <c r="E50" s="405"/>
      <c r="F50" s="405"/>
      <c r="G50" s="328"/>
      <c r="H50" s="405"/>
      <c r="I50" s="405"/>
      <c r="J50" s="328">
        <v>3592</v>
      </c>
      <c r="K50" s="405"/>
      <c r="L50" s="405"/>
      <c r="M50" s="328">
        <v>4213</v>
      </c>
      <c r="N50" s="405"/>
      <c r="O50" s="405"/>
      <c r="P50" s="328">
        <v>4399</v>
      </c>
      <c r="Q50" s="405"/>
      <c r="R50" s="405"/>
    </row>
    <row r="51" spans="1:18" ht="15.75" thickBot="1" x14ac:dyDescent="0.3">
      <c r="A51" s="260">
        <v>48</v>
      </c>
      <c r="B51" s="374" t="s">
        <v>155</v>
      </c>
      <c r="C51" s="341" t="s">
        <v>55</v>
      </c>
      <c r="D51" s="342"/>
      <c r="E51" s="406"/>
      <c r="F51" s="406"/>
      <c r="G51" s="342"/>
      <c r="H51" s="406"/>
      <c r="I51" s="406"/>
      <c r="J51" s="342"/>
      <c r="K51" s="406"/>
      <c r="L51" s="406"/>
      <c r="M51" s="342"/>
      <c r="N51" s="406"/>
      <c r="O51" s="406"/>
      <c r="P51" s="342">
        <v>2742</v>
      </c>
      <c r="Q51" s="406"/>
      <c r="R51" s="406"/>
    </row>
  </sheetData>
  <mergeCells count="78">
    <mergeCell ref="E42:E51"/>
    <mergeCell ref="F42:F51"/>
    <mergeCell ref="H42:H51"/>
    <mergeCell ref="I42:I51"/>
    <mergeCell ref="K42:K51"/>
    <mergeCell ref="L36:L41"/>
    <mergeCell ref="N36:N41"/>
    <mergeCell ref="O36:O41"/>
    <mergeCell ref="Q42:Q51"/>
    <mergeCell ref="R42:R51"/>
    <mergeCell ref="Q36:Q41"/>
    <mergeCell ref="R36:R41"/>
    <mergeCell ref="L42:L51"/>
    <mergeCell ref="N42:N51"/>
    <mergeCell ref="O42:O51"/>
    <mergeCell ref="E36:E41"/>
    <mergeCell ref="F36:F41"/>
    <mergeCell ref="H36:H41"/>
    <mergeCell ref="I36:I41"/>
    <mergeCell ref="K36:K41"/>
    <mergeCell ref="L29:L35"/>
    <mergeCell ref="N29:N35"/>
    <mergeCell ref="O29:O35"/>
    <mergeCell ref="Q29:Q35"/>
    <mergeCell ref="R29:R35"/>
    <mergeCell ref="E29:E35"/>
    <mergeCell ref="F29:F35"/>
    <mergeCell ref="H29:H35"/>
    <mergeCell ref="I29:I35"/>
    <mergeCell ref="K29:K35"/>
    <mergeCell ref="L21:L28"/>
    <mergeCell ref="N21:N28"/>
    <mergeCell ref="O21:O28"/>
    <mergeCell ref="Q21:Q28"/>
    <mergeCell ref="R21:R28"/>
    <mergeCell ref="E21:E28"/>
    <mergeCell ref="F21:F28"/>
    <mergeCell ref="H21:H28"/>
    <mergeCell ref="I21:I28"/>
    <mergeCell ref="K21:K28"/>
    <mergeCell ref="L10:L20"/>
    <mergeCell ref="N10:N20"/>
    <mergeCell ref="O10:O20"/>
    <mergeCell ref="Q10:Q20"/>
    <mergeCell ref="R10:R20"/>
    <mergeCell ref="E10:E20"/>
    <mergeCell ref="F10:F20"/>
    <mergeCell ref="H10:H20"/>
    <mergeCell ref="I10:I20"/>
    <mergeCell ref="K10:K20"/>
    <mergeCell ref="L4:L9"/>
    <mergeCell ref="N4:N9"/>
    <mergeCell ref="O4:O9"/>
    <mergeCell ref="Q4:Q9"/>
    <mergeCell ref="R4:R9"/>
    <mergeCell ref="E4:E9"/>
    <mergeCell ref="F4:F9"/>
    <mergeCell ref="H4:H9"/>
    <mergeCell ref="I4:I9"/>
    <mergeCell ref="K4:K9"/>
    <mergeCell ref="M1:O1"/>
    <mergeCell ref="P1:R1"/>
    <mergeCell ref="D2:D3"/>
    <mergeCell ref="E2:F2"/>
    <mergeCell ref="G2:G3"/>
    <mergeCell ref="H2:I2"/>
    <mergeCell ref="J2:J3"/>
    <mergeCell ref="K2:L2"/>
    <mergeCell ref="M2:M3"/>
    <mergeCell ref="N2:O2"/>
    <mergeCell ref="J1:L1"/>
    <mergeCell ref="P2:P3"/>
    <mergeCell ref="Q2:R2"/>
    <mergeCell ref="A1:A3"/>
    <mergeCell ref="B1:B3"/>
    <mergeCell ref="C1:C3"/>
    <mergeCell ref="D1:F1"/>
    <mergeCell ref="G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8"/>
  <sheetViews>
    <sheetView zoomScale="90" zoomScaleNormal="90" workbookViewId="0">
      <selection activeCell="B43" sqref="B43"/>
    </sheetView>
  </sheetViews>
  <sheetFormatPr defaultRowHeight="18.75" x14ac:dyDescent="0.3"/>
  <cols>
    <col min="1" max="1" width="5.140625" customWidth="1"/>
    <col min="2" max="2" width="29.42578125" customWidth="1"/>
    <col min="3" max="13" width="3.7109375" customWidth="1"/>
    <col min="14" max="14" width="6.42578125" customWidth="1"/>
    <col min="15" max="25" width="3.7109375" customWidth="1"/>
    <col min="26" max="26" width="6.140625" customWidth="1"/>
    <col min="27" max="37" width="3.7109375" customWidth="1"/>
    <col min="38" max="38" width="5" customWidth="1"/>
    <col min="39" max="49" width="3.7109375" customWidth="1"/>
    <col min="50" max="50" width="5" customWidth="1"/>
    <col min="51" max="59" width="3.7109375" customWidth="1"/>
    <col min="60" max="60" width="5" style="171" customWidth="1"/>
    <col min="61" max="61" width="9.5703125" style="364" customWidth="1"/>
    <col min="62" max="62" width="7.140625" style="365" customWidth="1"/>
  </cols>
  <sheetData>
    <row r="1" spans="1:62" ht="15" x14ac:dyDescent="0.25">
      <c r="A1" s="408" t="s">
        <v>44</v>
      </c>
      <c r="B1" s="410" t="s">
        <v>41</v>
      </c>
      <c r="C1" s="412" t="s">
        <v>157</v>
      </c>
      <c r="D1" s="407"/>
      <c r="E1" s="407"/>
      <c r="F1" s="407"/>
      <c r="G1" s="407"/>
      <c r="H1" s="407" t="s">
        <v>158</v>
      </c>
      <c r="I1" s="407"/>
      <c r="J1" s="407"/>
      <c r="K1" s="407"/>
      <c r="L1" s="407"/>
      <c r="M1" s="413" t="s">
        <v>159</v>
      </c>
      <c r="N1" s="415" t="s">
        <v>160</v>
      </c>
      <c r="O1" s="417" t="s">
        <v>161</v>
      </c>
      <c r="P1" s="407"/>
      <c r="Q1" s="407"/>
      <c r="R1" s="407"/>
      <c r="S1" s="407"/>
      <c r="T1" s="407" t="s">
        <v>162</v>
      </c>
      <c r="U1" s="407"/>
      <c r="V1" s="407"/>
      <c r="W1" s="407"/>
      <c r="X1" s="407"/>
      <c r="Y1" s="413" t="s">
        <v>159</v>
      </c>
      <c r="Z1" s="418" t="s">
        <v>160</v>
      </c>
      <c r="AA1" s="412" t="s">
        <v>172</v>
      </c>
      <c r="AB1" s="407"/>
      <c r="AC1" s="407"/>
      <c r="AD1" s="407"/>
      <c r="AE1" s="407"/>
      <c r="AF1" s="407" t="s">
        <v>173</v>
      </c>
      <c r="AG1" s="407"/>
      <c r="AH1" s="407"/>
      <c r="AI1" s="407"/>
      <c r="AJ1" s="407"/>
      <c r="AK1" s="422" t="s">
        <v>159</v>
      </c>
      <c r="AL1" s="424" t="s">
        <v>160</v>
      </c>
      <c r="AM1" s="426" t="s">
        <v>174</v>
      </c>
      <c r="AN1" s="427"/>
      <c r="AO1" s="427"/>
      <c r="AP1" s="427"/>
      <c r="AQ1" s="417"/>
      <c r="AR1" s="428" t="s">
        <v>175</v>
      </c>
      <c r="AS1" s="427"/>
      <c r="AT1" s="427"/>
      <c r="AU1" s="427"/>
      <c r="AV1" s="417"/>
      <c r="AW1" s="413" t="s">
        <v>159</v>
      </c>
      <c r="AX1" s="415" t="s">
        <v>160</v>
      </c>
      <c r="AY1" s="417" t="s">
        <v>176</v>
      </c>
      <c r="AZ1" s="417"/>
      <c r="BA1" s="417"/>
      <c r="BB1" s="417"/>
      <c r="BC1" s="407" t="s">
        <v>177</v>
      </c>
      <c r="BD1" s="407"/>
      <c r="BE1" s="407"/>
      <c r="BF1" s="407"/>
      <c r="BG1" s="429" t="s">
        <v>163</v>
      </c>
      <c r="BH1" s="415" t="s">
        <v>160</v>
      </c>
      <c r="BI1" s="420" t="s">
        <v>164</v>
      </c>
      <c r="BJ1" s="420" t="s">
        <v>165</v>
      </c>
    </row>
    <row r="2" spans="1:62" ht="93" thickBot="1" x14ac:dyDescent="0.3">
      <c r="A2" s="409"/>
      <c r="B2" s="411"/>
      <c r="C2" s="343" t="s">
        <v>166</v>
      </c>
      <c r="D2" s="344" t="s">
        <v>167</v>
      </c>
      <c r="E2" s="343" t="s">
        <v>168</v>
      </c>
      <c r="F2" s="343" t="s">
        <v>169</v>
      </c>
      <c r="G2" s="343" t="s">
        <v>170</v>
      </c>
      <c r="H2" s="343" t="s">
        <v>166</v>
      </c>
      <c r="I2" s="344" t="s">
        <v>167</v>
      </c>
      <c r="J2" s="343" t="s">
        <v>168</v>
      </c>
      <c r="K2" s="343" t="s">
        <v>169</v>
      </c>
      <c r="L2" s="343" t="s">
        <v>170</v>
      </c>
      <c r="M2" s="414"/>
      <c r="N2" s="416"/>
      <c r="O2" s="343" t="s">
        <v>166</v>
      </c>
      <c r="P2" s="344" t="s">
        <v>167</v>
      </c>
      <c r="Q2" s="343" t="s">
        <v>168</v>
      </c>
      <c r="R2" s="343" t="s">
        <v>169</v>
      </c>
      <c r="S2" s="343" t="s">
        <v>170</v>
      </c>
      <c r="T2" s="343" t="s">
        <v>166</v>
      </c>
      <c r="U2" s="344" t="s">
        <v>167</v>
      </c>
      <c r="V2" s="343" t="s">
        <v>168</v>
      </c>
      <c r="W2" s="343" t="s">
        <v>169</v>
      </c>
      <c r="X2" s="343" t="s">
        <v>170</v>
      </c>
      <c r="Y2" s="414"/>
      <c r="Z2" s="419"/>
      <c r="AA2" s="345" t="s">
        <v>168</v>
      </c>
      <c r="AB2" s="346" t="s">
        <v>167</v>
      </c>
      <c r="AC2" s="346" t="s">
        <v>166</v>
      </c>
      <c r="AD2" s="346" t="s">
        <v>171</v>
      </c>
      <c r="AE2" s="346" t="s">
        <v>169</v>
      </c>
      <c r="AF2" s="346" t="s">
        <v>168</v>
      </c>
      <c r="AG2" s="346" t="s">
        <v>167</v>
      </c>
      <c r="AH2" s="346" t="s">
        <v>166</v>
      </c>
      <c r="AI2" s="346" t="s">
        <v>171</v>
      </c>
      <c r="AJ2" s="346" t="s">
        <v>169</v>
      </c>
      <c r="AK2" s="423"/>
      <c r="AL2" s="425"/>
      <c r="AM2" s="343" t="s">
        <v>166</v>
      </c>
      <c r="AN2" s="343" t="s">
        <v>167</v>
      </c>
      <c r="AO2" s="343" t="s">
        <v>168</v>
      </c>
      <c r="AP2" s="343" t="s">
        <v>171</v>
      </c>
      <c r="AQ2" s="346" t="s">
        <v>169</v>
      </c>
      <c r="AR2" s="343" t="s">
        <v>166</v>
      </c>
      <c r="AS2" s="343" t="s">
        <v>167</v>
      </c>
      <c r="AT2" s="343" t="s">
        <v>168</v>
      </c>
      <c r="AU2" s="343" t="s">
        <v>171</v>
      </c>
      <c r="AV2" s="346" t="s">
        <v>169</v>
      </c>
      <c r="AW2" s="414"/>
      <c r="AX2" s="416"/>
      <c r="AY2" s="344" t="s">
        <v>167</v>
      </c>
      <c r="AZ2" s="343" t="s">
        <v>166</v>
      </c>
      <c r="BA2" s="343" t="s">
        <v>168</v>
      </c>
      <c r="BB2" s="343" t="s">
        <v>171</v>
      </c>
      <c r="BC2" s="344" t="s">
        <v>167</v>
      </c>
      <c r="BD2" s="343" t="s">
        <v>166</v>
      </c>
      <c r="BE2" s="343" t="s">
        <v>168</v>
      </c>
      <c r="BF2" s="343" t="s">
        <v>171</v>
      </c>
      <c r="BG2" s="430"/>
      <c r="BH2" s="416"/>
      <c r="BI2" s="421"/>
      <c r="BJ2" s="421"/>
    </row>
    <row r="3" spans="1:62" x14ac:dyDescent="0.3">
      <c r="A3" s="52">
        <v>1</v>
      </c>
      <c r="B3" s="347" t="s">
        <v>0</v>
      </c>
      <c r="C3" s="273">
        <v>434</v>
      </c>
      <c r="D3" s="275">
        <v>352</v>
      </c>
      <c r="E3" s="275">
        <v>423</v>
      </c>
      <c r="F3" s="275">
        <v>330</v>
      </c>
      <c r="G3" s="275">
        <v>310</v>
      </c>
      <c r="H3" s="275">
        <v>402</v>
      </c>
      <c r="I3" s="275">
        <v>209</v>
      </c>
      <c r="J3" s="275">
        <v>410</v>
      </c>
      <c r="K3" s="275">
        <v>290</v>
      </c>
      <c r="L3" s="275">
        <v>450</v>
      </c>
      <c r="M3" s="368">
        <v>0</v>
      </c>
      <c r="N3" s="348">
        <f t="shared" ref="N3:N48" si="0">M3+L3+K3+J3+I3+H3+G3+F3+E3+D3+C3</f>
        <v>3610</v>
      </c>
      <c r="O3" s="224">
        <v>545</v>
      </c>
      <c r="P3" s="222">
        <v>525</v>
      </c>
      <c r="Q3" s="35">
        <v>553</v>
      </c>
      <c r="R3" s="35">
        <v>420</v>
      </c>
      <c r="S3" s="35">
        <v>450</v>
      </c>
      <c r="T3" s="35">
        <v>467</v>
      </c>
      <c r="U3" s="35">
        <v>546</v>
      </c>
      <c r="V3" s="35">
        <v>482</v>
      </c>
      <c r="W3" s="35">
        <v>450</v>
      </c>
      <c r="X3" s="35">
        <v>450</v>
      </c>
      <c r="Y3" s="161">
        <v>420</v>
      </c>
      <c r="Z3" s="348">
        <f t="shared" ref="Z3:Z48" si="1">Y3+X3+W3+V3+U3+T3+S3+R3+Q3+P3+O3</f>
        <v>5308</v>
      </c>
      <c r="AA3" s="224">
        <v>345</v>
      </c>
      <c r="AB3" s="222">
        <v>426</v>
      </c>
      <c r="AC3" s="222">
        <v>356</v>
      </c>
      <c r="AD3" s="222">
        <v>390</v>
      </c>
      <c r="AE3" s="222">
        <v>450</v>
      </c>
      <c r="AF3" s="222">
        <v>357</v>
      </c>
      <c r="AG3" s="222">
        <v>321</v>
      </c>
      <c r="AH3" s="222">
        <v>322</v>
      </c>
      <c r="AI3" s="222">
        <v>330</v>
      </c>
      <c r="AJ3" s="222">
        <v>450</v>
      </c>
      <c r="AK3" s="223">
        <v>310</v>
      </c>
      <c r="AL3" s="348">
        <f t="shared" ref="AL3:AL48" si="2">AK3+AJ3+AI3+AH3+AG3+AF3+AE3+AD3+AC3+AB3+AA3</f>
        <v>4057</v>
      </c>
      <c r="AM3" s="375">
        <v>340</v>
      </c>
      <c r="AN3" s="275">
        <v>405</v>
      </c>
      <c r="AO3" s="275">
        <v>386</v>
      </c>
      <c r="AP3" s="275">
        <v>420</v>
      </c>
      <c r="AQ3" s="275">
        <v>450</v>
      </c>
      <c r="AR3" s="275">
        <v>332</v>
      </c>
      <c r="AS3" s="275">
        <v>345</v>
      </c>
      <c r="AT3" s="274">
        <v>310</v>
      </c>
      <c r="AU3" s="274">
        <v>360</v>
      </c>
      <c r="AV3" s="274">
        <v>450</v>
      </c>
      <c r="AW3" s="368">
        <v>450</v>
      </c>
      <c r="AX3" s="348">
        <f t="shared" ref="AX3:AX48" si="3">AW3+AV3+AU3+AT3+AS3+AR3+AQ3+AP3+AO3+AN3+AM3</f>
        <v>4248</v>
      </c>
      <c r="AY3" s="366">
        <v>277</v>
      </c>
      <c r="AZ3" s="369">
        <v>325</v>
      </c>
      <c r="BA3" s="369">
        <v>333</v>
      </c>
      <c r="BB3" s="369">
        <v>220</v>
      </c>
      <c r="BC3" s="369">
        <v>332</v>
      </c>
      <c r="BD3" s="369">
        <v>333</v>
      </c>
      <c r="BE3" s="369">
        <v>319</v>
      </c>
      <c r="BF3" s="369">
        <v>330</v>
      </c>
      <c r="BG3" s="368">
        <v>210</v>
      </c>
      <c r="BH3" s="349">
        <f t="shared" ref="BH3:BH48" si="4">BG3+BF3+BE3+BD3+BC3+BB3+BA3+AZ3+AY3</f>
        <v>2679</v>
      </c>
      <c r="BI3" s="379">
        <f t="shared" ref="BI3:BI48" si="5">BH3+AX3+AL3+Z3+N3</f>
        <v>19902</v>
      </c>
      <c r="BJ3" s="350">
        <v>1</v>
      </c>
    </row>
    <row r="4" spans="1:62" x14ac:dyDescent="0.3">
      <c r="A4" s="53">
        <v>2</v>
      </c>
      <c r="B4" s="351" t="s">
        <v>74</v>
      </c>
      <c r="C4" s="38">
        <v>485</v>
      </c>
      <c r="D4" s="14">
        <v>344</v>
      </c>
      <c r="E4" s="14">
        <v>457</v>
      </c>
      <c r="F4" s="14">
        <v>390</v>
      </c>
      <c r="G4" s="14">
        <v>230</v>
      </c>
      <c r="H4" s="14">
        <v>304</v>
      </c>
      <c r="I4" s="14">
        <v>0</v>
      </c>
      <c r="J4" s="14">
        <v>432</v>
      </c>
      <c r="K4" s="14">
        <v>330</v>
      </c>
      <c r="L4" s="14">
        <v>188</v>
      </c>
      <c r="M4" s="16">
        <v>0</v>
      </c>
      <c r="N4" s="352">
        <f t="shared" si="0"/>
        <v>3160</v>
      </c>
      <c r="O4" s="114">
        <v>364</v>
      </c>
      <c r="P4" s="14">
        <v>460</v>
      </c>
      <c r="Q4" s="14">
        <v>442</v>
      </c>
      <c r="R4" s="14">
        <v>270</v>
      </c>
      <c r="S4" s="14">
        <v>360</v>
      </c>
      <c r="T4" s="14">
        <v>536</v>
      </c>
      <c r="U4" s="14">
        <v>416</v>
      </c>
      <c r="V4" s="14">
        <v>382</v>
      </c>
      <c r="W4" s="14">
        <v>420</v>
      </c>
      <c r="X4" s="14">
        <v>330</v>
      </c>
      <c r="Y4" s="16">
        <v>450</v>
      </c>
      <c r="Z4" s="352">
        <f t="shared" si="1"/>
        <v>4430</v>
      </c>
      <c r="AA4" s="114">
        <v>361</v>
      </c>
      <c r="AB4" s="14">
        <v>337</v>
      </c>
      <c r="AC4" s="14">
        <v>409</v>
      </c>
      <c r="AD4" s="14">
        <v>450</v>
      </c>
      <c r="AE4" s="14">
        <v>420</v>
      </c>
      <c r="AF4" s="14">
        <v>365</v>
      </c>
      <c r="AG4" s="14">
        <v>288</v>
      </c>
      <c r="AH4" s="14">
        <v>335</v>
      </c>
      <c r="AI4" s="14">
        <v>250</v>
      </c>
      <c r="AJ4" s="14">
        <v>390</v>
      </c>
      <c r="AK4" s="16">
        <v>420</v>
      </c>
      <c r="AL4" s="352">
        <f t="shared" si="2"/>
        <v>4025</v>
      </c>
      <c r="AM4" s="114">
        <v>345</v>
      </c>
      <c r="AN4" s="14">
        <v>312</v>
      </c>
      <c r="AO4" s="14">
        <v>253</v>
      </c>
      <c r="AP4" s="14">
        <v>290</v>
      </c>
      <c r="AQ4" s="14">
        <v>270</v>
      </c>
      <c r="AR4" s="14">
        <v>347</v>
      </c>
      <c r="AS4" s="14">
        <v>267</v>
      </c>
      <c r="AT4" s="16">
        <v>268</v>
      </c>
      <c r="AU4" s="16">
        <v>330</v>
      </c>
      <c r="AV4" s="16">
        <v>250</v>
      </c>
      <c r="AW4" s="16">
        <v>170</v>
      </c>
      <c r="AX4" s="352">
        <f t="shared" si="3"/>
        <v>3102</v>
      </c>
      <c r="AY4" s="114">
        <v>325</v>
      </c>
      <c r="AZ4" s="14">
        <v>373</v>
      </c>
      <c r="BA4" s="14">
        <v>337</v>
      </c>
      <c r="BB4" s="14">
        <v>330</v>
      </c>
      <c r="BC4" s="14">
        <v>333</v>
      </c>
      <c r="BD4" s="14">
        <v>289</v>
      </c>
      <c r="BE4" s="14">
        <v>338</v>
      </c>
      <c r="BF4" s="14">
        <v>270</v>
      </c>
      <c r="BG4" s="16">
        <v>290</v>
      </c>
      <c r="BH4" s="353">
        <f t="shared" si="4"/>
        <v>2885</v>
      </c>
      <c r="BI4" s="380">
        <f t="shared" si="5"/>
        <v>17602</v>
      </c>
      <c r="BJ4" s="354">
        <v>2</v>
      </c>
    </row>
    <row r="5" spans="1:62" x14ac:dyDescent="0.3">
      <c r="A5" s="53">
        <v>3</v>
      </c>
      <c r="B5" s="351" t="s">
        <v>5</v>
      </c>
      <c r="C5" s="38">
        <v>244</v>
      </c>
      <c r="D5" s="14">
        <v>226</v>
      </c>
      <c r="E5" s="14">
        <v>315</v>
      </c>
      <c r="F5" s="14">
        <v>360</v>
      </c>
      <c r="G5" s="14">
        <v>390</v>
      </c>
      <c r="H5" s="14">
        <v>373</v>
      </c>
      <c r="I5" s="14">
        <v>412</v>
      </c>
      <c r="J5" s="14">
        <v>291</v>
      </c>
      <c r="K5" s="14">
        <v>230</v>
      </c>
      <c r="L5" s="14">
        <v>220</v>
      </c>
      <c r="M5" s="16">
        <v>310</v>
      </c>
      <c r="N5" s="352">
        <f t="shared" si="0"/>
        <v>3371</v>
      </c>
      <c r="O5" s="114">
        <v>357</v>
      </c>
      <c r="P5" s="14">
        <v>390</v>
      </c>
      <c r="Q5" s="14">
        <v>316</v>
      </c>
      <c r="R5" s="14">
        <v>230</v>
      </c>
      <c r="S5" s="14">
        <v>210</v>
      </c>
      <c r="T5" s="14">
        <v>416</v>
      </c>
      <c r="U5" s="14">
        <v>360</v>
      </c>
      <c r="V5" s="14">
        <v>300</v>
      </c>
      <c r="W5" s="14">
        <v>360</v>
      </c>
      <c r="X5" s="14">
        <v>290</v>
      </c>
      <c r="Y5" s="16">
        <v>0</v>
      </c>
      <c r="Z5" s="352">
        <f t="shared" si="1"/>
        <v>3229</v>
      </c>
      <c r="AA5" s="114">
        <v>297</v>
      </c>
      <c r="AB5" s="14">
        <v>359</v>
      </c>
      <c r="AC5" s="14">
        <v>361</v>
      </c>
      <c r="AD5" s="14">
        <v>270</v>
      </c>
      <c r="AE5" s="14">
        <v>360</v>
      </c>
      <c r="AF5" s="14">
        <v>343</v>
      </c>
      <c r="AG5" s="14">
        <v>365</v>
      </c>
      <c r="AH5" s="14">
        <v>345</v>
      </c>
      <c r="AI5" s="14">
        <v>310</v>
      </c>
      <c r="AJ5" s="14">
        <v>220</v>
      </c>
      <c r="AK5" s="16">
        <v>390</v>
      </c>
      <c r="AL5" s="352">
        <f t="shared" si="2"/>
        <v>3620</v>
      </c>
      <c r="AM5" s="114">
        <v>365</v>
      </c>
      <c r="AN5" s="14">
        <v>353</v>
      </c>
      <c r="AO5" s="14">
        <v>304</v>
      </c>
      <c r="AP5" s="14">
        <v>150</v>
      </c>
      <c r="AQ5" s="14">
        <v>220</v>
      </c>
      <c r="AR5" s="14">
        <v>347</v>
      </c>
      <c r="AS5" s="14">
        <v>338</v>
      </c>
      <c r="AT5" s="16">
        <v>282</v>
      </c>
      <c r="AU5" s="16">
        <v>250</v>
      </c>
      <c r="AV5" s="16">
        <v>230</v>
      </c>
      <c r="AW5" s="16">
        <v>250</v>
      </c>
      <c r="AX5" s="352">
        <f t="shared" si="3"/>
        <v>3089</v>
      </c>
      <c r="AY5" s="114">
        <v>346</v>
      </c>
      <c r="AZ5" s="14">
        <v>331</v>
      </c>
      <c r="BA5" s="14">
        <v>383</v>
      </c>
      <c r="BB5" s="14">
        <v>250</v>
      </c>
      <c r="BC5" s="14">
        <v>339</v>
      </c>
      <c r="BD5" s="14">
        <v>345</v>
      </c>
      <c r="BE5" s="14">
        <v>327</v>
      </c>
      <c r="BF5" s="14">
        <v>390</v>
      </c>
      <c r="BG5" s="16">
        <v>420</v>
      </c>
      <c r="BH5" s="353">
        <f t="shared" si="4"/>
        <v>3131</v>
      </c>
      <c r="BI5" s="380">
        <f t="shared" si="5"/>
        <v>16440</v>
      </c>
      <c r="BJ5" s="354">
        <v>3</v>
      </c>
    </row>
    <row r="6" spans="1:62" x14ac:dyDescent="0.3">
      <c r="A6" s="53">
        <v>4</v>
      </c>
      <c r="B6" s="351" t="s">
        <v>2</v>
      </c>
      <c r="C6" s="38">
        <v>195</v>
      </c>
      <c r="D6" s="14">
        <v>227</v>
      </c>
      <c r="E6" s="14">
        <v>378</v>
      </c>
      <c r="F6" s="14">
        <v>220</v>
      </c>
      <c r="G6" s="14">
        <v>160</v>
      </c>
      <c r="H6" s="14">
        <v>92</v>
      </c>
      <c r="I6" s="14">
        <v>98</v>
      </c>
      <c r="J6" s="14">
        <v>179</v>
      </c>
      <c r="K6" s="14">
        <v>0</v>
      </c>
      <c r="L6" s="14">
        <v>0</v>
      </c>
      <c r="M6" s="16">
        <v>330</v>
      </c>
      <c r="N6" s="352">
        <f t="shared" si="0"/>
        <v>1879</v>
      </c>
      <c r="O6" s="114">
        <v>467</v>
      </c>
      <c r="P6" s="14">
        <v>444</v>
      </c>
      <c r="Q6" s="14">
        <v>298</v>
      </c>
      <c r="R6" s="14">
        <v>360</v>
      </c>
      <c r="S6" s="14">
        <v>420</v>
      </c>
      <c r="T6" s="14">
        <v>239</v>
      </c>
      <c r="U6" s="14">
        <v>361</v>
      </c>
      <c r="V6" s="14">
        <v>343</v>
      </c>
      <c r="W6" s="14">
        <v>230</v>
      </c>
      <c r="X6" s="14">
        <v>153</v>
      </c>
      <c r="Y6" s="16">
        <v>250</v>
      </c>
      <c r="Z6" s="352">
        <f t="shared" si="1"/>
        <v>3565</v>
      </c>
      <c r="AA6" s="114">
        <v>384</v>
      </c>
      <c r="AB6" s="14">
        <v>339</v>
      </c>
      <c r="AC6" s="14">
        <v>365</v>
      </c>
      <c r="AD6" s="14">
        <v>290</v>
      </c>
      <c r="AE6" s="14">
        <v>180</v>
      </c>
      <c r="AF6" s="14">
        <v>379</v>
      </c>
      <c r="AG6" s="14">
        <v>324</v>
      </c>
      <c r="AH6" s="14">
        <v>300</v>
      </c>
      <c r="AI6" s="14">
        <v>290</v>
      </c>
      <c r="AJ6" s="14">
        <v>250</v>
      </c>
      <c r="AK6" s="16">
        <v>290</v>
      </c>
      <c r="AL6" s="352">
        <f t="shared" si="2"/>
        <v>3391</v>
      </c>
      <c r="AM6" s="114">
        <v>336</v>
      </c>
      <c r="AN6" s="14">
        <v>294</v>
      </c>
      <c r="AO6" s="14">
        <v>345</v>
      </c>
      <c r="AP6" s="14">
        <v>190</v>
      </c>
      <c r="AQ6" s="14">
        <v>250</v>
      </c>
      <c r="AR6" s="14">
        <v>396</v>
      </c>
      <c r="AS6" s="14">
        <v>321</v>
      </c>
      <c r="AT6" s="16">
        <v>371</v>
      </c>
      <c r="AU6" s="16">
        <v>310</v>
      </c>
      <c r="AV6" s="16">
        <v>330</v>
      </c>
      <c r="AW6" s="16">
        <v>290</v>
      </c>
      <c r="AX6" s="352">
        <f t="shared" si="3"/>
        <v>3433</v>
      </c>
      <c r="AY6" s="114">
        <v>339</v>
      </c>
      <c r="AZ6" s="14">
        <v>357</v>
      </c>
      <c r="BA6" s="14">
        <v>294</v>
      </c>
      <c r="BB6" s="14">
        <v>390</v>
      </c>
      <c r="BC6" s="14">
        <v>378</v>
      </c>
      <c r="BD6" s="14">
        <v>381</v>
      </c>
      <c r="BE6" s="14">
        <v>385</v>
      </c>
      <c r="BF6" s="14">
        <v>360</v>
      </c>
      <c r="BG6" s="16">
        <v>360</v>
      </c>
      <c r="BH6" s="353">
        <f t="shared" si="4"/>
        <v>3244</v>
      </c>
      <c r="BI6" s="380">
        <f t="shared" si="5"/>
        <v>15512</v>
      </c>
      <c r="BJ6" s="354">
        <v>4</v>
      </c>
    </row>
    <row r="7" spans="1:62" x14ac:dyDescent="0.3">
      <c r="A7" s="53">
        <v>5</v>
      </c>
      <c r="B7" s="351" t="s">
        <v>14</v>
      </c>
      <c r="C7" s="38">
        <v>0</v>
      </c>
      <c r="D7" s="14">
        <v>104</v>
      </c>
      <c r="E7" s="14">
        <v>168</v>
      </c>
      <c r="F7" s="14">
        <v>0</v>
      </c>
      <c r="G7" s="14">
        <v>0</v>
      </c>
      <c r="H7" s="14">
        <v>0</v>
      </c>
      <c r="I7" s="14">
        <v>0</v>
      </c>
      <c r="J7" s="14">
        <v>355</v>
      </c>
      <c r="K7" s="14">
        <v>0</v>
      </c>
      <c r="L7" s="14">
        <v>0</v>
      </c>
      <c r="M7" s="16">
        <v>230</v>
      </c>
      <c r="N7" s="352">
        <f t="shared" si="0"/>
        <v>857</v>
      </c>
      <c r="O7" s="114">
        <v>431</v>
      </c>
      <c r="P7" s="14">
        <v>326</v>
      </c>
      <c r="Q7" s="14">
        <v>264</v>
      </c>
      <c r="R7" s="14">
        <v>250</v>
      </c>
      <c r="S7" s="14">
        <v>250</v>
      </c>
      <c r="T7" s="14">
        <v>403</v>
      </c>
      <c r="U7" s="14">
        <v>334</v>
      </c>
      <c r="V7" s="14">
        <v>392</v>
      </c>
      <c r="W7" s="14">
        <v>270</v>
      </c>
      <c r="X7" s="14">
        <v>270</v>
      </c>
      <c r="Y7" s="16">
        <v>330</v>
      </c>
      <c r="Z7" s="352">
        <f t="shared" si="1"/>
        <v>3520</v>
      </c>
      <c r="AA7" s="114">
        <v>179</v>
      </c>
      <c r="AB7" s="14">
        <v>242</v>
      </c>
      <c r="AC7" s="14">
        <v>224</v>
      </c>
      <c r="AD7" s="14">
        <v>140</v>
      </c>
      <c r="AE7" s="14">
        <v>180</v>
      </c>
      <c r="AF7" s="14">
        <v>313</v>
      </c>
      <c r="AG7" s="14">
        <v>366</v>
      </c>
      <c r="AH7" s="14">
        <v>357</v>
      </c>
      <c r="AI7" s="14">
        <v>360</v>
      </c>
      <c r="AJ7" s="14">
        <v>270</v>
      </c>
      <c r="AK7" s="16">
        <v>230</v>
      </c>
      <c r="AL7" s="352">
        <f t="shared" si="2"/>
        <v>2861</v>
      </c>
      <c r="AM7" s="114">
        <v>379</v>
      </c>
      <c r="AN7" s="14">
        <v>228</v>
      </c>
      <c r="AO7" s="14">
        <v>332</v>
      </c>
      <c r="AP7" s="14">
        <v>270</v>
      </c>
      <c r="AQ7" s="14">
        <v>390</v>
      </c>
      <c r="AR7" s="14">
        <v>394</v>
      </c>
      <c r="AS7" s="14">
        <v>394</v>
      </c>
      <c r="AT7" s="16">
        <v>363</v>
      </c>
      <c r="AU7" s="16">
        <v>420</v>
      </c>
      <c r="AV7" s="16">
        <v>420</v>
      </c>
      <c r="AW7" s="16">
        <v>330</v>
      </c>
      <c r="AX7" s="352">
        <f t="shared" si="3"/>
        <v>3920</v>
      </c>
      <c r="AY7" s="114">
        <v>405</v>
      </c>
      <c r="AZ7" s="14">
        <v>382</v>
      </c>
      <c r="BA7" s="14">
        <v>360</v>
      </c>
      <c r="BB7" s="14">
        <v>450</v>
      </c>
      <c r="BC7" s="14">
        <v>382</v>
      </c>
      <c r="BD7" s="14">
        <v>433</v>
      </c>
      <c r="BE7" s="14">
        <v>421</v>
      </c>
      <c r="BF7" s="14">
        <v>450</v>
      </c>
      <c r="BG7" s="16">
        <v>450</v>
      </c>
      <c r="BH7" s="353">
        <f t="shared" si="4"/>
        <v>3733</v>
      </c>
      <c r="BI7" s="380">
        <f t="shared" si="5"/>
        <v>14891</v>
      </c>
      <c r="BJ7" s="354">
        <v>5</v>
      </c>
    </row>
    <row r="8" spans="1:62" x14ac:dyDescent="0.3">
      <c r="A8" s="53">
        <v>6</v>
      </c>
      <c r="B8" s="351" t="s">
        <v>25</v>
      </c>
      <c r="C8" s="38">
        <v>261</v>
      </c>
      <c r="D8" s="14">
        <v>324</v>
      </c>
      <c r="E8" s="14">
        <v>272</v>
      </c>
      <c r="F8" s="14">
        <v>230</v>
      </c>
      <c r="G8" s="14">
        <v>360</v>
      </c>
      <c r="H8" s="14">
        <v>261</v>
      </c>
      <c r="I8" s="14">
        <v>368</v>
      </c>
      <c r="J8" s="14">
        <v>295</v>
      </c>
      <c r="K8" s="14">
        <v>360</v>
      </c>
      <c r="L8" s="14">
        <v>360</v>
      </c>
      <c r="M8" s="16">
        <v>360</v>
      </c>
      <c r="N8" s="352">
        <f t="shared" si="0"/>
        <v>3451</v>
      </c>
      <c r="O8" s="114">
        <v>364</v>
      </c>
      <c r="P8" s="14">
        <v>398</v>
      </c>
      <c r="Q8" s="14">
        <v>438</v>
      </c>
      <c r="R8" s="14">
        <v>390</v>
      </c>
      <c r="S8" s="14">
        <v>220</v>
      </c>
      <c r="T8" s="14">
        <v>378</v>
      </c>
      <c r="U8" s="14">
        <v>314</v>
      </c>
      <c r="V8" s="14">
        <v>331</v>
      </c>
      <c r="W8" s="14">
        <v>290</v>
      </c>
      <c r="X8" s="14">
        <v>250</v>
      </c>
      <c r="Y8" s="16">
        <v>290</v>
      </c>
      <c r="Z8" s="352">
        <f t="shared" si="1"/>
        <v>3663</v>
      </c>
      <c r="AA8" s="114">
        <v>305</v>
      </c>
      <c r="AB8" s="14">
        <v>238</v>
      </c>
      <c r="AC8" s="14">
        <v>259</v>
      </c>
      <c r="AD8" s="14">
        <v>230</v>
      </c>
      <c r="AE8" s="14">
        <v>330</v>
      </c>
      <c r="AF8" s="14">
        <v>266</v>
      </c>
      <c r="AG8" s="14">
        <v>239</v>
      </c>
      <c r="AH8" s="14">
        <v>291</v>
      </c>
      <c r="AI8" s="14">
        <v>390</v>
      </c>
      <c r="AJ8" s="14">
        <v>230</v>
      </c>
      <c r="AK8" s="16">
        <v>330</v>
      </c>
      <c r="AL8" s="352">
        <f t="shared" si="2"/>
        <v>3108</v>
      </c>
      <c r="AM8" s="114">
        <v>329</v>
      </c>
      <c r="AN8" s="14">
        <v>256</v>
      </c>
      <c r="AO8" s="14">
        <v>352</v>
      </c>
      <c r="AP8" s="14">
        <v>250</v>
      </c>
      <c r="AQ8" s="14">
        <v>230</v>
      </c>
      <c r="AR8" s="14">
        <v>329</v>
      </c>
      <c r="AS8" s="14">
        <v>270</v>
      </c>
      <c r="AT8" s="16">
        <v>290</v>
      </c>
      <c r="AU8" s="16">
        <v>390</v>
      </c>
      <c r="AV8" s="16">
        <v>160</v>
      </c>
      <c r="AW8" s="16">
        <v>420</v>
      </c>
      <c r="AX8" s="352">
        <f t="shared" si="3"/>
        <v>3276</v>
      </c>
      <c r="AY8" s="114">
        <v>103</v>
      </c>
      <c r="AZ8" s="14">
        <v>199</v>
      </c>
      <c r="BA8" s="14">
        <v>113</v>
      </c>
      <c r="BB8" s="14">
        <v>280</v>
      </c>
      <c r="BC8" s="14">
        <v>244</v>
      </c>
      <c r="BD8" s="14">
        <v>0</v>
      </c>
      <c r="BE8" s="14">
        <v>249</v>
      </c>
      <c r="BF8" s="14">
        <v>0</v>
      </c>
      <c r="BG8" s="16">
        <v>170</v>
      </c>
      <c r="BH8" s="353">
        <f t="shared" si="4"/>
        <v>1358</v>
      </c>
      <c r="BI8" s="380">
        <f t="shared" si="5"/>
        <v>14856</v>
      </c>
      <c r="BJ8" s="354">
        <v>6</v>
      </c>
    </row>
    <row r="9" spans="1:62" x14ac:dyDescent="0.3">
      <c r="A9" s="53">
        <v>7</v>
      </c>
      <c r="B9" s="351" t="s">
        <v>11</v>
      </c>
      <c r="C9" s="38">
        <v>276</v>
      </c>
      <c r="D9" s="14">
        <v>224</v>
      </c>
      <c r="E9" s="14">
        <v>268</v>
      </c>
      <c r="F9" s="14">
        <v>190</v>
      </c>
      <c r="G9" s="14">
        <v>150</v>
      </c>
      <c r="H9" s="14">
        <v>430</v>
      </c>
      <c r="I9" s="14">
        <v>347</v>
      </c>
      <c r="J9" s="14">
        <v>356</v>
      </c>
      <c r="K9" s="14">
        <v>233</v>
      </c>
      <c r="L9" s="14">
        <v>290</v>
      </c>
      <c r="M9" s="16">
        <v>290</v>
      </c>
      <c r="N9" s="352">
        <f t="shared" si="0"/>
        <v>3054</v>
      </c>
      <c r="O9" s="114">
        <v>373</v>
      </c>
      <c r="P9" s="14">
        <v>372</v>
      </c>
      <c r="Q9" s="14">
        <v>402</v>
      </c>
      <c r="R9" s="14">
        <v>330</v>
      </c>
      <c r="S9" s="14">
        <v>290</v>
      </c>
      <c r="T9" s="14">
        <v>0</v>
      </c>
      <c r="U9" s="14">
        <v>164</v>
      </c>
      <c r="V9" s="14">
        <v>182</v>
      </c>
      <c r="W9" s="14">
        <v>0</v>
      </c>
      <c r="X9" s="14">
        <v>0</v>
      </c>
      <c r="Y9" s="16">
        <v>390</v>
      </c>
      <c r="Z9" s="352">
        <f t="shared" si="1"/>
        <v>2503</v>
      </c>
      <c r="AA9" s="114">
        <v>281</v>
      </c>
      <c r="AB9" s="14">
        <v>326</v>
      </c>
      <c r="AC9" s="14">
        <v>283</v>
      </c>
      <c r="AD9" s="14">
        <v>210</v>
      </c>
      <c r="AE9" s="14">
        <v>230</v>
      </c>
      <c r="AF9" s="14">
        <v>230</v>
      </c>
      <c r="AG9" s="14">
        <v>270</v>
      </c>
      <c r="AH9" s="14">
        <v>329</v>
      </c>
      <c r="AI9" s="14">
        <v>450</v>
      </c>
      <c r="AJ9" s="14">
        <v>420</v>
      </c>
      <c r="AK9" s="16">
        <v>270</v>
      </c>
      <c r="AL9" s="352">
        <f t="shared" si="2"/>
        <v>3299</v>
      </c>
      <c r="AM9" s="114">
        <v>336</v>
      </c>
      <c r="AN9" s="14">
        <v>282</v>
      </c>
      <c r="AO9" s="14">
        <v>249</v>
      </c>
      <c r="AP9" s="14">
        <v>230</v>
      </c>
      <c r="AQ9" s="14">
        <v>170</v>
      </c>
      <c r="AR9" s="14">
        <v>276</v>
      </c>
      <c r="AS9" s="14">
        <v>214</v>
      </c>
      <c r="AT9" s="16">
        <v>312</v>
      </c>
      <c r="AU9" s="16">
        <v>290</v>
      </c>
      <c r="AV9" s="16">
        <v>270</v>
      </c>
      <c r="AW9" s="16">
        <v>200</v>
      </c>
      <c r="AX9" s="352">
        <f t="shared" si="3"/>
        <v>2829</v>
      </c>
      <c r="AY9" s="114">
        <v>262</v>
      </c>
      <c r="AZ9" s="14">
        <v>328</v>
      </c>
      <c r="BA9" s="14">
        <v>283</v>
      </c>
      <c r="BB9" s="14">
        <v>290</v>
      </c>
      <c r="BC9" s="14">
        <v>265</v>
      </c>
      <c r="BD9" s="14">
        <v>273</v>
      </c>
      <c r="BE9" s="14">
        <v>225</v>
      </c>
      <c r="BF9" s="14">
        <v>250</v>
      </c>
      <c r="BG9" s="16">
        <v>250</v>
      </c>
      <c r="BH9" s="353">
        <f t="shared" si="4"/>
        <v>2426</v>
      </c>
      <c r="BI9" s="380">
        <f t="shared" si="5"/>
        <v>14111</v>
      </c>
      <c r="BJ9" s="354">
        <v>7</v>
      </c>
    </row>
    <row r="10" spans="1:62" x14ac:dyDescent="0.3">
      <c r="A10" s="53">
        <v>8</v>
      </c>
      <c r="B10" s="351" t="s">
        <v>16</v>
      </c>
      <c r="C10" s="38">
        <v>563</v>
      </c>
      <c r="D10" s="14">
        <v>530</v>
      </c>
      <c r="E10" s="14">
        <v>527</v>
      </c>
      <c r="F10" s="14">
        <v>450</v>
      </c>
      <c r="G10" s="14">
        <v>420</v>
      </c>
      <c r="H10" s="14">
        <v>424</v>
      </c>
      <c r="I10" s="14">
        <v>466</v>
      </c>
      <c r="J10" s="14">
        <v>469</v>
      </c>
      <c r="K10" s="14">
        <v>450</v>
      </c>
      <c r="L10" s="14">
        <v>420</v>
      </c>
      <c r="M10" s="16">
        <v>450</v>
      </c>
      <c r="N10" s="352">
        <f t="shared" si="0"/>
        <v>5169</v>
      </c>
      <c r="O10" s="65">
        <v>410</v>
      </c>
      <c r="P10" s="35">
        <v>464</v>
      </c>
      <c r="Q10" s="35">
        <v>469</v>
      </c>
      <c r="R10" s="35">
        <v>450</v>
      </c>
      <c r="S10" s="35">
        <v>310</v>
      </c>
      <c r="T10" s="35">
        <v>112</v>
      </c>
      <c r="U10" s="35">
        <v>530</v>
      </c>
      <c r="V10" s="35">
        <v>503</v>
      </c>
      <c r="W10" s="35">
        <v>310</v>
      </c>
      <c r="X10" s="35">
        <v>420</v>
      </c>
      <c r="Y10" s="161">
        <v>310</v>
      </c>
      <c r="Z10" s="352">
        <f t="shared" si="1"/>
        <v>4288</v>
      </c>
      <c r="AA10" s="65">
        <v>402</v>
      </c>
      <c r="AB10" s="35">
        <v>339</v>
      </c>
      <c r="AC10" s="35">
        <v>0</v>
      </c>
      <c r="AD10" s="35">
        <v>0</v>
      </c>
      <c r="AE10" s="35">
        <v>390</v>
      </c>
      <c r="AF10" s="35">
        <v>238</v>
      </c>
      <c r="AG10" s="35">
        <v>313</v>
      </c>
      <c r="AH10" s="35">
        <v>0</v>
      </c>
      <c r="AI10" s="35">
        <v>0</v>
      </c>
      <c r="AJ10" s="35">
        <v>170</v>
      </c>
      <c r="AK10" s="161">
        <v>360</v>
      </c>
      <c r="AL10" s="352">
        <f t="shared" si="2"/>
        <v>2212</v>
      </c>
      <c r="AM10" s="376">
        <v>0</v>
      </c>
      <c r="AN10" s="14">
        <v>273</v>
      </c>
      <c r="AO10" s="14">
        <v>325</v>
      </c>
      <c r="AP10" s="14">
        <v>0</v>
      </c>
      <c r="AQ10" s="14">
        <v>360</v>
      </c>
      <c r="AR10" s="14">
        <v>0</v>
      </c>
      <c r="AS10" s="14">
        <v>161</v>
      </c>
      <c r="AT10" s="16">
        <v>206</v>
      </c>
      <c r="AU10" s="16">
        <v>0</v>
      </c>
      <c r="AV10" s="16">
        <v>113</v>
      </c>
      <c r="AW10" s="16">
        <v>190</v>
      </c>
      <c r="AX10" s="352">
        <f t="shared" si="3"/>
        <v>1628</v>
      </c>
      <c r="AY10" s="114"/>
      <c r="AZ10" s="14"/>
      <c r="BA10" s="14"/>
      <c r="BB10" s="14"/>
      <c r="BC10" s="14"/>
      <c r="BD10" s="14"/>
      <c r="BE10" s="14"/>
      <c r="BF10" s="14"/>
      <c r="BG10" s="16"/>
      <c r="BH10" s="353">
        <f t="shared" si="4"/>
        <v>0</v>
      </c>
      <c r="BI10" s="380">
        <f t="shared" si="5"/>
        <v>13297</v>
      </c>
      <c r="BJ10" s="354">
        <v>8</v>
      </c>
    </row>
    <row r="11" spans="1:62" x14ac:dyDescent="0.3">
      <c r="A11" s="53">
        <v>9</v>
      </c>
      <c r="B11" s="351" t="s">
        <v>15</v>
      </c>
      <c r="C11" s="38">
        <v>229</v>
      </c>
      <c r="D11" s="14">
        <v>113</v>
      </c>
      <c r="E11" s="14">
        <v>83</v>
      </c>
      <c r="F11" s="14">
        <v>72.5</v>
      </c>
      <c r="G11" s="14">
        <v>72.5</v>
      </c>
      <c r="H11" s="14">
        <v>392</v>
      </c>
      <c r="I11" s="14">
        <v>500</v>
      </c>
      <c r="J11" s="14">
        <v>555</v>
      </c>
      <c r="K11" s="14">
        <v>420</v>
      </c>
      <c r="L11" s="14">
        <v>390</v>
      </c>
      <c r="M11" s="16">
        <v>0</v>
      </c>
      <c r="N11" s="352">
        <f t="shared" si="0"/>
        <v>2827</v>
      </c>
      <c r="O11" s="114">
        <v>344</v>
      </c>
      <c r="P11" s="14">
        <v>294</v>
      </c>
      <c r="Q11" s="14">
        <v>282</v>
      </c>
      <c r="R11" s="14">
        <v>310</v>
      </c>
      <c r="S11" s="14">
        <v>390</v>
      </c>
      <c r="T11" s="14">
        <v>176</v>
      </c>
      <c r="U11" s="14">
        <v>279</v>
      </c>
      <c r="V11" s="14">
        <v>361</v>
      </c>
      <c r="W11" s="14">
        <v>330</v>
      </c>
      <c r="X11" s="14">
        <v>260</v>
      </c>
      <c r="Y11" s="16">
        <v>360</v>
      </c>
      <c r="Z11" s="352">
        <f t="shared" si="1"/>
        <v>3386</v>
      </c>
      <c r="AA11" s="114">
        <v>281</v>
      </c>
      <c r="AB11" s="14">
        <v>268</v>
      </c>
      <c r="AC11" s="14">
        <v>215</v>
      </c>
      <c r="AD11" s="14">
        <v>240</v>
      </c>
      <c r="AE11" s="14">
        <v>190</v>
      </c>
      <c r="AF11" s="14">
        <v>333</v>
      </c>
      <c r="AG11" s="14">
        <v>361</v>
      </c>
      <c r="AH11" s="14">
        <v>234</v>
      </c>
      <c r="AI11" s="14">
        <v>0</v>
      </c>
      <c r="AJ11" s="14">
        <v>210</v>
      </c>
      <c r="AK11" s="16">
        <v>0</v>
      </c>
      <c r="AL11" s="352">
        <f t="shared" si="2"/>
        <v>2332</v>
      </c>
      <c r="AM11" s="114">
        <v>0</v>
      </c>
      <c r="AN11" s="14">
        <v>397</v>
      </c>
      <c r="AO11" s="14">
        <v>356</v>
      </c>
      <c r="AP11" s="14">
        <v>0</v>
      </c>
      <c r="AQ11" s="14">
        <v>310</v>
      </c>
      <c r="AR11" s="14">
        <v>0</v>
      </c>
      <c r="AS11" s="14">
        <v>304</v>
      </c>
      <c r="AT11" s="16">
        <v>269</v>
      </c>
      <c r="AU11" s="16">
        <v>0</v>
      </c>
      <c r="AV11" s="16">
        <v>360</v>
      </c>
      <c r="AW11" s="16">
        <v>230</v>
      </c>
      <c r="AX11" s="352">
        <f t="shared" si="3"/>
        <v>2226</v>
      </c>
      <c r="AY11" s="114">
        <v>337</v>
      </c>
      <c r="AZ11" s="14">
        <v>350</v>
      </c>
      <c r="BA11" s="14">
        <v>286</v>
      </c>
      <c r="BB11" s="14">
        <v>310</v>
      </c>
      <c r="BC11" s="14">
        <v>250</v>
      </c>
      <c r="BD11" s="14">
        <v>325</v>
      </c>
      <c r="BE11" s="14">
        <v>292</v>
      </c>
      <c r="BF11" s="14">
        <v>0</v>
      </c>
      <c r="BG11" s="16">
        <v>220</v>
      </c>
      <c r="BH11" s="353">
        <f t="shared" si="4"/>
        <v>2370</v>
      </c>
      <c r="BI11" s="380">
        <f t="shared" si="5"/>
        <v>13141</v>
      </c>
      <c r="BJ11" s="354">
        <v>9</v>
      </c>
    </row>
    <row r="12" spans="1:62" x14ac:dyDescent="0.3">
      <c r="A12" s="53">
        <v>10</v>
      </c>
      <c r="B12" s="355" t="s">
        <v>1</v>
      </c>
      <c r="C12" s="38">
        <v>457</v>
      </c>
      <c r="D12" s="14">
        <v>381</v>
      </c>
      <c r="E12" s="14">
        <v>367</v>
      </c>
      <c r="F12" s="14">
        <v>250</v>
      </c>
      <c r="G12" s="14">
        <v>330</v>
      </c>
      <c r="H12" s="14">
        <v>521</v>
      </c>
      <c r="I12" s="14">
        <v>536</v>
      </c>
      <c r="J12" s="14">
        <v>459</v>
      </c>
      <c r="K12" s="14">
        <v>390</v>
      </c>
      <c r="L12" s="14">
        <v>330</v>
      </c>
      <c r="M12" s="16">
        <v>390</v>
      </c>
      <c r="N12" s="352">
        <f t="shared" si="0"/>
        <v>4411</v>
      </c>
      <c r="O12" s="114">
        <v>405</v>
      </c>
      <c r="P12" s="14">
        <v>392</v>
      </c>
      <c r="Q12" s="14">
        <v>366</v>
      </c>
      <c r="R12" s="14">
        <v>0</v>
      </c>
      <c r="S12" s="14">
        <v>270</v>
      </c>
      <c r="T12" s="14">
        <v>322</v>
      </c>
      <c r="U12" s="14">
        <v>451</v>
      </c>
      <c r="V12" s="14">
        <v>495</v>
      </c>
      <c r="W12" s="14">
        <v>390</v>
      </c>
      <c r="X12" s="14">
        <v>420</v>
      </c>
      <c r="Y12" s="16">
        <v>270</v>
      </c>
      <c r="Z12" s="352">
        <f t="shared" si="1"/>
        <v>3781</v>
      </c>
      <c r="AA12" s="114">
        <v>351</v>
      </c>
      <c r="AB12" s="14">
        <v>0</v>
      </c>
      <c r="AC12" s="14">
        <v>362</v>
      </c>
      <c r="AD12" s="14">
        <v>170</v>
      </c>
      <c r="AE12" s="14">
        <v>270</v>
      </c>
      <c r="AF12" s="14">
        <v>288</v>
      </c>
      <c r="AG12" s="14">
        <v>0</v>
      </c>
      <c r="AH12" s="14">
        <v>294</v>
      </c>
      <c r="AI12" s="14">
        <v>230</v>
      </c>
      <c r="AJ12" s="14">
        <v>290</v>
      </c>
      <c r="AK12" s="16">
        <v>0</v>
      </c>
      <c r="AL12" s="352">
        <f t="shared" si="2"/>
        <v>2255</v>
      </c>
      <c r="AM12" s="114">
        <v>0</v>
      </c>
      <c r="AN12" s="14">
        <v>312</v>
      </c>
      <c r="AO12" s="14">
        <v>261</v>
      </c>
      <c r="AP12" s="14">
        <v>0</v>
      </c>
      <c r="AQ12" s="14">
        <v>330</v>
      </c>
      <c r="AR12" s="14">
        <v>0</v>
      </c>
      <c r="AS12" s="14">
        <v>411</v>
      </c>
      <c r="AT12" s="16">
        <v>401</v>
      </c>
      <c r="AU12" s="16">
        <v>0</v>
      </c>
      <c r="AV12" s="16">
        <v>310</v>
      </c>
      <c r="AW12" s="16">
        <v>360</v>
      </c>
      <c r="AX12" s="352">
        <f t="shared" si="3"/>
        <v>2385</v>
      </c>
      <c r="AY12" s="114">
        <v>82</v>
      </c>
      <c r="AZ12" s="14">
        <v>0</v>
      </c>
      <c r="BA12" s="14">
        <v>99</v>
      </c>
      <c r="BB12" s="14">
        <v>0</v>
      </c>
      <c r="BC12" s="14"/>
      <c r="BD12" s="14"/>
      <c r="BE12" s="14"/>
      <c r="BF12" s="14"/>
      <c r="BG12" s="16"/>
      <c r="BH12" s="353">
        <f t="shared" si="4"/>
        <v>181</v>
      </c>
      <c r="BI12" s="380">
        <f t="shared" si="5"/>
        <v>13013</v>
      </c>
      <c r="BJ12" s="354">
        <v>10</v>
      </c>
    </row>
    <row r="13" spans="1:62" x14ac:dyDescent="0.3">
      <c r="A13" s="53">
        <v>11</v>
      </c>
      <c r="B13" s="351" t="s">
        <v>10</v>
      </c>
      <c r="C13" s="38">
        <v>484</v>
      </c>
      <c r="D13" s="14">
        <v>466</v>
      </c>
      <c r="E13" s="14">
        <v>389</v>
      </c>
      <c r="F13" s="14">
        <v>420</v>
      </c>
      <c r="G13" s="14">
        <v>450</v>
      </c>
      <c r="H13" s="14">
        <v>179</v>
      </c>
      <c r="I13" s="14">
        <v>145</v>
      </c>
      <c r="J13" s="14">
        <v>192</v>
      </c>
      <c r="K13" s="14">
        <v>135</v>
      </c>
      <c r="L13" s="14">
        <v>270</v>
      </c>
      <c r="M13" s="16">
        <v>420</v>
      </c>
      <c r="N13" s="352">
        <f t="shared" si="0"/>
        <v>3550</v>
      </c>
      <c r="O13" s="114">
        <v>374</v>
      </c>
      <c r="P13" s="14">
        <v>385</v>
      </c>
      <c r="Q13" s="14">
        <v>414</v>
      </c>
      <c r="R13" s="14">
        <v>290</v>
      </c>
      <c r="S13" s="14">
        <v>330</v>
      </c>
      <c r="T13" s="14">
        <v>314</v>
      </c>
      <c r="U13" s="14">
        <v>308</v>
      </c>
      <c r="V13" s="14">
        <v>203</v>
      </c>
      <c r="W13" s="14">
        <v>0</v>
      </c>
      <c r="X13" s="14">
        <v>220</v>
      </c>
      <c r="Y13" s="16">
        <v>200</v>
      </c>
      <c r="Z13" s="352">
        <f t="shared" si="1"/>
        <v>3038</v>
      </c>
      <c r="AA13" s="114">
        <v>198</v>
      </c>
      <c r="AB13" s="14">
        <v>0</v>
      </c>
      <c r="AC13" s="14">
        <v>262</v>
      </c>
      <c r="AD13" s="14">
        <v>330</v>
      </c>
      <c r="AE13" s="14">
        <v>170</v>
      </c>
      <c r="AF13" s="14">
        <v>65</v>
      </c>
      <c r="AG13" s="14">
        <v>0</v>
      </c>
      <c r="AH13" s="14">
        <v>305</v>
      </c>
      <c r="AI13" s="14">
        <v>210</v>
      </c>
      <c r="AJ13" s="14">
        <v>0</v>
      </c>
      <c r="AK13" s="16">
        <v>0</v>
      </c>
      <c r="AL13" s="352">
        <f t="shared" si="2"/>
        <v>1540</v>
      </c>
      <c r="AM13" s="114">
        <v>356</v>
      </c>
      <c r="AN13" s="14">
        <v>303</v>
      </c>
      <c r="AO13" s="14">
        <v>308</v>
      </c>
      <c r="AP13" s="14">
        <v>330</v>
      </c>
      <c r="AQ13" s="14">
        <v>110</v>
      </c>
      <c r="AR13" s="14">
        <v>282</v>
      </c>
      <c r="AS13" s="14">
        <v>232</v>
      </c>
      <c r="AT13" s="16">
        <v>239</v>
      </c>
      <c r="AU13" s="16">
        <v>270</v>
      </c>
      <c r="AV13" s="16">
        <v>190</v>
      </c>
      <c r="AW13" s="16">
        <v>160</v>
      </c>
      <c r="AX13" s="352">
        <f t="shared" si="3"/>
        <v>2780</v>
      </c>
      <c r="AY13" s="114">
        <v>0</v>
      </c>
      <c r="AZ13" s="14">
        <v>169</v>
      </c>
      <c r="BA13" s="14">
        <v>0</v>
      </c>
      <c r="BB13" s="14">
        <v>120</v>
      </c>
      <c r="BC13" s="14">
        <v>0</v>
      </c>
      <c r="BD13" s="14">
        <v>266</v>
      </c>
      <c r="BE13" s="14">
        <v>0</v>
      </c>
      <c r="BF13" s="14">
        <v>200</v>
      </c>
      <c r="BG13" s="16">
        <v>0</v>
      </c>
      <c r="BH13" s="353">
        <f t="shared" si="4"/>
        <v>755</v>
      </c>
      <c r="BI13" s="380">
        <f t="shared" si="5"/>
        <v>11663</v>
      </c>
      <c r="BJ13" s="354">
        <v>11</v>
      </c>
    </row>
    <row r="14" spans="1:62" x14ac:dyDescent="0.3">
      <c r="A14" s="53">
        <v>12</v>
      </c>
      <c r="B14" s="351" t="s">
        <v>17</v>
      </c>
      <c r="C14" s="38">
        <v>181</v>
      </c>
      <c r="D14" s="14">
        <v>0</v>
      </c>
      <c r="E14" s="14">
        <v>93</v>
      </c>
      <c r="F14" s="14">
        <v>0</v>
      </c>
      <c r="G14" s="14">
        <v>85</v>
      </c>
      <c r="H14" s="14">
        <v>112</v>
      </c>
      <c r="I14" s="14">
        <v>122</v>
      </c>
      <c r="J14" s="14">
        <v>237</v>
      </c>
      <c r="K14" s="14">
        <v>67.5</v>
      </c>
      <c r="L14" s="14">
        <v>0</v>
      </c>
      <c r="M14" s="16">
        <v>270</v>
      </c>
      <c r="N14" s="352">
        <f t="shared" si="0"/>
        <v>1167.5</v>
      </c>
      <c r="O14" s="114">
        <v>379</v>
      </c>
      <c r="P14" s="14">
        <v>373</v>
      </c>
      <c r="Q14" s="14">
        <v>413</v>
      </c>
      <c r="R14" s="14">
        <v>95</v>
      </c>
      <c r="S14" s="14">
        <v>230</v>
      </c>
      <c r="T14" s="14">
        <v>240</v>
      </c>
      <c r="U14" s="14">
        <v>372</v>
      </c>
      <c r="V14" s="14">
        <v>268</v>
      </c>
      <c r="W14" s="14">
        <v>250</v>
      </c>
      <c r="X14" s="14">
        <v>206</v>
      </c>
      <c r="Y14" s="16">
        <v>230</v>
      </c>
      <c r="Z14" s="352">
        <f t="shared" si="1"/>
        <v>3056</v>
      </c>
      <c r="AA14" s="114">
        <v>251</v>
      </c>
      <c r="AB14" s="14">
        <v>0</v>
      </c>
      <c r="AC14" s="14">
        <v>294</v>
      </c>
      <c r="AD14" s="14">
        <v>310</v>
      </c>
      <c r="AE14" s="14">
        <v>210</v>
      </c>
      <c r="AF14" s="14">
        <v>242</v>
      </c>
      <c r="AG14" s="14">
        <v>0</v>
      </c>
      <c r="AH14" s="14">
        <v>102</v>
      </c>
      <c r="AI14" s="14">
        <v>0</v>
      </c>
      <c r="AJ14" s="14">
        <v>190</v>
      </c>
      <c r="AK14" s="16">
        <v>0</v>
      </c>
      <c r="AL14" s="352">
        <f t="shared" si="2"/>
        <v>1599</v>
      </c>
      <c r="AM14" s="114">
        <v>251</v>
      </c>
      <c r="AN14" s="14">
        <v>56</v>
      </c>
      <c r="AO14" s="14">
        <v>40</v>
      </c>
      <c r="AP14" s="14">
        <v>200</v>
      </c>
      <c r="AQ14" s="14">
        <v>0</v>
      </c>
      <c r="AR14" s="14">
        <v>263</v>
      </c>
      <c r="AS14" s="14">
        <v>191</v>
      </c>
      <c r="AT14" s="14">
        <v>145</v>
      </c>
      <c r="AU14" s="14">
        <v>190</v>
      </c>
      <c r="AV14" s="14">
        <v>150</v>
      </c>
      <c r="AW14" s="16">
        <v>0</v>
      </c>
      <c r="AX14" s="352">
        <f t="shared" si="3"/>
        <v>1486</v>
      </c>
      <c r="AY14" s="114">
        <v>371</v>
      </c>
      <c r="AZ14" s="14">
        <v>357</v>
      </c>
      <c r="BA14" s="14">
        <v>312</v>
      </c>
      <c r="BB14" s="14">
        <v>210</v>
      </c>
      <c r="BC14" s="14">
        <v>295</v>
      </c>
      <c r="BD14" s="14">
        <v>315</v>
      </c>
      <c r="BE14" s="14">
        <v>311</v>
      </c>
      <c r="BF14" s="14">
        <v>310</v>
      </c>
      <c r="BG14" s="16">
        <v>270</v>
      </c>
      <c r="BH14" s="353">
        <f t="shared" si="4"/>
        <v>2751</v>
      </c>
      <c r="BI14" s="380">
        <f t="shared" si="5"/>
        <v>10059.5</v>
      </c>
      <c r="BJ14" s="354">
        <v>12</v>
      </c>
    </row>
    <row r="15" spans="1:62" x14ac:dyDescent="0.3">
      <c r="A15" s="53">
        <v>13</v>
      </c>
      <c r="B15" s="351" t="s">
        <v>12</v>
      </c>
      <c r="C15" s="38">
        <v>152</v>
      </c>
      <c r="D15" s="14">
        <v>276</v>
      </c>
      <c r="E15" s="14">
        <v>74</v>
      </c>
      <c r="F15" s="14">
        <v>0</v>
      </c>
      <c r="G15" s="14">
        <v>95</v>
      </c>
      <c r="H15" s="14">
        <v>164</v>
      </c>
      <c r="I15" s="14">
        <v>102</v>
      </c>
      <c r="J15" s="14">
        <v>0</v>
      </c>
      <c r="K15" s="14">
        <v>0</v>
      </c>
      <c r="L15" s="14">
        <v>57.5</v>
      </c>
      <c r="M15" s="16">
        <v>125</v>
      </c>
      <c r="N15" s="352">
        <f t="shared" si="0"/>
        <v>1045.5</v>
      </c>
      <c r="O15" s="1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253</v>
      </c>
      <c r="V15" s="14">
        <v>277</v>
      </c>
      <c r="W15" s="14">
        <v>210</v>
      </c>
      <c r="X15" s="14">
        <v>0</v>
      </c>
      <c r="Y15" s="16">
        <v>95</v>
      </c>
      <c r="Z15" s="352">
        <f t="shared" si="1"/>
        <v>835</v>
      </c>
      <c r="AA15" s="114">
        <v>373</v>
      </c>
      <c r="AB15" s="14">
        <v>312</v>
      </c>
      <c r="AC15" s="14">
        <v>187</v>
      </c>
      <c r="AD15" s="14">
        <v>50</v>
      </c>
      <c r="AE15" s="14">
        <v>220</v>
      </c>
      <c r="AF15" s="14">
        <v>338</v>
      </c>
      <c r="AG15" s="14">
        <v>429</v>
      </c>
      <c r="AH15" s="14">
        <v>345</v>
      </c>
      <c r="AI15" s="14">
        <v>420</v>
      </c>
      <c r="AJ15" s="14">
        <v>360</v>
      </c>
      <c r="AK15" s="16">
        <v>450</v>
      </c>
      <c r="AL15" s="352">
        <f t="shared" si="2"/>
        <v>3484</v>
      </c>
      <c r="AM15" s="114">
        <v>0</v>
      </c>
      <c r="AN15" s="14">
        <v>289</v>
      </c>
      <c r="AO15" s="14">
        <v>372</v>
      </c>
      <c r="AP15" s="14">
        <v>0</v>
      </c>
      <c r="AQ15" s="14">
        <v>420</v>
      </c>
      <c r="AR15" s="14">
        <v>0</v>
      </c>
      <c r="AS15" s="14">
        <v>319</v>
      </c>
      <c r="AT15" s="16">
        <v>362</v>
      </c>
      <c r="AU15" s="16">
        <v>0</v>
      </c>
      <c r="AV15" s="16">
        <v>210</v>
      </c>
      <c r="AW15" s="16">
        <v>390</v>
      </c>
      <c r="AX15" s="352">
        <f t="shared" si="3"/>
        <v>2362</v>
      </c>
      <c r="AY15" s="114">
        <v>244</v>
      </c>
      <c r="AZ15" s="14">
        <v>0</v>
      </c>
      <c r="BA15" s="14">
        <v>227</v>
      </c>
      <c r="BB15" s="14">
        <v>0</v>
      </c>
      <c r="BC15" s="14">
        <v>226</v>
      </c>
      <c r="BD15" s="14">
        <v>0</v>
      </c>
      <c r="BE15" s="14">
        <v>221</v>
      </c>
      <c r="BF15" s="14">
        <v>0</v>
      </c>
      <c r="BG15" s="16">
        <v>180</v>
      </c>
      <c r="BH15" s="353">
        <f t="shared" si="4"/>
        <v>1098</v>
      </c>
      <c r="BI15" s="380">
        <f t="shared" si="5"/>
        <v>8824.5</v>
      </c>
      <c r="BJ15" s="354">
        <v>13</v>
      </c>
    </row>
    <row r="16" spans="1:62" x14ac:dyDescent="0.3">
      <c r="A16" s="53">
        <v>14</v>
      </c>
      <c r="B16" s="351" t="s">
        <v>18</v>
      </c>
      <c r="C16" s="38"/>
      <c r="D16" s="14"/>
      <c r="E16" s="14"/>
      <c r="F16" s="14"/>
      <c r="G16" s="14"/>
      <c r="H16" s="14"/>
      <c r="I16" s="14"/>
      <c r="J16" s="14"/>
      <c r="K16" s="14"/>
      <c r="L16" s="14"/>
      <c r="M16" s="16"/>
      <c r="N16" s="352">
        <f t="shared" si="0"/>
        <v>0</v>
      </c>
      <c r="O16" s="114"/>
      <c r="P16" s="14"/>
      <c r="Q16" s="14"/>
      <c r="R16" s="14"/>
      <c r="S16" s="14"/>
      <c r="T16" s="14"/>
      <c r="U16" s="14"/>
      <c r="V16" s="14"/>
      <c r="W16" s="14"/>
      <c r="X16" s="14"/>
      <c r="Y16" s="16"/>
      <c r="Z16" s="352">
        <f t="shared" si="1"/>
        <v>0</v>
      </c>
      <c r="AA16" s="114">
        <v>222</v>
      </c>
      <c r="AB16" s="14">
        <v>350</v>
      </c>
      <c r="AC16" s="14">
        <v>359</v>
      </c>
      <c r="AD16" s="14">
        <v>420</v>
      </c>
      <c r="AE16" s="14">
        <v>310</v>
      </c>
      <c r="AF16" s="14">
        <v>128</v>
      </c>
      <c r="AG16" s="14">
        <v>137</v>
      </c>
      <c r="AH16" s="14">
        <v>137</v>
      </c>
      <c r="AI16" s="14">
        <v>0</v>
      </c>
      <c r="AJ16" s="14">
        <v>110</v>
      </c>
      <c r="AK16" s="16">
        <v>0</v>
      </c>
      <c r="AL16" s="352">
        <f t="shared" si="2"/>
        <v>2173</v>
      </c>
      <c r="AM16" s="114">
        <v>291</v>
      </c>
      <c r="AN16" s="14">
        <v>302</v>
      </c>
      <c r="AO16" s="14">
        <v>307</v>
      </c>
      <c r="AP16" s="14">
        <v>210</v>
      </c>
      <c r="AQ16" s="14">
        <v>0</v>
      </c>
      <c r="AR16" s="14">
        <v>350</v>
      </c>
      <c r="AS16" s="14">
        <v>350</v>
      </c>
      <c r="AT16" s="16">
        <v>381</v>
      </c>
      <c r="AU16" s="16">
        <v>450</v>
      </c>
      <c r="AV16" s="16">
        <v>0</v>
      </c>
      <c r="AW16" s="16">
        <v>310</v>
      </c>
      <c r="AX16" s="352">
        <f t="shared" si="3"/>
        <v>2951</v>
      </c>
      <c r="AY16" s="114">
        <v>329</v>
      </c>
      <c r="AZ16" s="14">
        <v>318</v>
      </c>
      <c r="BA16" s="14">
        <v>368</v>
      </c>
      <c r="BB16" s="14">
        <v>360</v>
      </c>
      <c r="BC16" s="14">
        <v>426</v>
      </c>
      <c r="BD16" s="14">
        <v>368</v>
      </c>
      <c r="BE16" s="14">
        <v>387</v>
      </c>
      <c r="BF16" s="14">
        <v>420</v>
      </c>
      <c r="BG16" s="16">
        <v>390</v>
      </c>
      <c r="BH16" s="353">
        <f t="shared" si="4"/>
        <v>3366</v>
      </c>
      <c r="BI16" s="380">
        <f t="shared" si="5"/>
        <v>8490</v>
      </c>
      <c r="BJ16" s="354">
        <v>14</v>
      </c>
    </row>
    <row r="17" spans="1:62" x14ac:dyDescent="0.3">
      <c r="A17" s="53">
        <v>15</v>
      </c>
      <c r="B17" s="351" t="s">
        <v>3</v>
      </c>
      <c r="C17" s="38">
        <v>31.5</v>
      </c>
      <c r="D17" s="14">
        <v>43.5</v>
      </c>
      <c r="E17" s="14">
        <v>119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6">
        <v>0</v>
      </c>
      <c r="N17" s="352">
        <f t="shared" si="0"/>
        <v>194</v>
      </c>
      <c r="O17" s="114">
        <v>171</v>
      </c>
      <c r="P17" s="14">
        <v>142</v>
      </c>
      <c r="Q17" s="14">
        <v>59</v>
      </c>
      <c r="R17" s="14">
        <v>0</v>
      </c>
      <c r="S17" s="14">
        <v>100</v>
      </c>
      <c r="T17" s="14">
        <v>53</v>
      </c>
      <c r="U17" s="14">
        <v>50</v>
      </c>
      <c r="V17" s="14">
        <v>54</v>
      </c>
      <c r="W17" s="14">
        <v>0</v>
      </c>
      <c r="X17" s="14">
        <v>0</v>
      </c>
      <c r="Y17" s="16">
        <v>0</v>
      </c>
      <c r="Z17" s="352">
        <f t="shared" si="1"/>
        <v>629</v>
      </c>
      <c r="AA17" s="114">
        <v>294</v>
      </c>
      <c r="AB17" s="14">
        <v>296</v>
      </c>
      <c r="AC17" s="14">
        <v>242</v>
      </c>
      <c r="AD17" s="14">
        <v>190</v>
      </c>
      <c r="AE17" s="14">
        <v>290</v>
      </c>
      <c r="AF17" s="14">
        <v>268</v>
      </c>
      <c r="AG17" s="14">
        <v>328</v>
      </c>
      <c r="AH17" s="14">
        <v>231</v>
      </c>
      <c r="AI17" s="14">
        <v>0</v>
      </c>
      <c r="AJ17" s="14">
        <v>200</v>
      </c>
      <c r="AK17" s="16">
        <v>220</v>
      </c>
      <c r="AL17" s="352">
        <f t="shared" si="2"/>
        <v>2559</v>
      </c>
      <c r="AM17" s="114">
        <v>293</v>
      </c>
      <c r="AN17" s="14">
        <v>318</v>
      </c>
      <c r="AO17" s="14">
        <v>299</v>
      </c>
      <c r="AP17" s="14">
        <v>310</v>
      </c>
      <c r="AQ17" s="14">
        <v>290</v>
      </c>
      <c r="AR17" s="14">
        <v>277</v>
      </c>
      <c r="AS17" s="14">
        <v>300</v>
      </c>
      <c r="AT17" s="16">
        <v>333</v>
      </c>
      <c r="AU17" s="16">
        <v>220</v>
      </c>
      <c r="AV17" s="16">
        <v>390</v>
      </c>
      <c r="AW17" s="16">
        <v>270</v>
      </c>
      <c r="AX17" s="352">
        <f t="shared" si="3"/>
        <v>3300</v>
      </c>
      <c r="AY17" s="114">
        <v>0</v>
      </c>
      <c r="AZ17" s="14">
        <v>150</v>
      </c>
      <c r="BA17" s="14">
        <v>0</v>
      </c>
      <c r="BB17" s="14">
        <v>140</v>
      </c>
      <c r="BC17" s="14">
        <v>0</v>
      </c>
      <c r="BD17" s="14">
        <v>101</v>
      </c>
      <c r="BE17" s="14">
        <v>0</v>
      </c>
      <c r="BF17" s="14">
        <v>0</v>
      </c>
      <c r="BG17" s="16">
        <v>0</v>
      </c>
      <c r="BH17" s="353">
        <f t="shared" si="4"/>
        <v>391</v>
      </c>
      <c r="BI17" s="380">
        <f t="shared" si="5"/>
        <v>7073</v>
      </c>
      <c r="BJ17" s="354">
        <v>15</v>
      </c>
    </row>
    <row r="18" spans="1:62" x14ac:dyDescent="0.3">
      <c r="A18" s="53">
        <v>16</v>
      </c>
      <c r="B18" s="356" t="s">
        <v>8</v>
      </c>
      <c r="C18" s="38">
        <v>274</v>
      </c>
      <c r="D18" s="14">
        <v>392</v>
      </c>
      <c r="E18" s="14">
        <v>344</v>
      </c>
      <c r="F18" s="14">
        <v>233</v>
      </c>
      <c r="G18" s="14">
        <v>220</v>
      </c>
      <c r="H18" s="14">
        <v>164</v>
      </c>
      <c r="I18" s="14">
        <v>99</v>
      </c>
      <c r="J18" s="14">
        <v>110</v>
      </c>
      <c r="K18" s="14">
        <v>77.5</v>
      </c>
      <c r="L18" s="14">
        <v>62.5</v>
      </c>
      <c r="M18" s="16"/>
      <c r="N18" s="352">
        <f t="shared" si="0"/>
        <v>1976</v>
      </c>
      <c r="O18" s="114">
        <v>52</v>
      </c>
      <c r="P18" s="14">
        <v>81</v>
      </c>
      <c r="Q18" s="14">
        <v>81</v>
      </c>
      <c r="R18" s="14">
        <v>50</v>
      </c>
      <c r="S18" s="14">
        <v>47.5</v>
      </c>
      <c r="T18" s="14">
        <v>109</v>
      </c>
      <c r="U18" s="14">
        <v>0</v>
      </c>
      <c r="V18" s="14">
        <v>59</v>
      </c>
      <c r="W18" s="14">
        <v>0</v>
      </c>
      <c r="X18" s="14">
        <v>0</v>
      </c>
      <c r="Y18" s="16">
        <v>135</v>
      </c>
      <c r="Z18" s="352">
        <f t="shared" si="1"/>
        <v>614.5</v>
      </c>
      <c r="AA18" s="114">
        <v>108</v>
      </c>
      <c r="AB18" s="14">
        <v>87</v>
      </c>
      <c r="AC18" s="14">
        <v>214</v>
      </c>
      <c r="AD18" s="14">
        <v>180</v>
      </c>
      <c r="AE18" s="14">
        <v>0</v>
      </c>
      <c r="AF18" s="14">
        <v>0</v>
      </c>
      <c r="AG18" s="14">
        <v>0</v>
      </c>
      <c r="AH18" s="14">
        <v>318</v>
      </c>
      <c r="AI18" s="14">
        <v>270</v>
      </c>
      <c r="AJ18" s="14">
        <v>0</v>
      </c>
      <c r="AK18" s="16">
        <v>0</v>
      </c>
      <c r="AL18" s="352">
        <f t="shared" si="2"/>
        <v>1177</v>
      </c>
      <c r="AM18" s="114">
        <v>300</v>
      </c>
      <c r="AN18" s="14">
        <v>188</v>
      </c>
      <c r="AO18" s="14">
        <v>166</v>
      </c>
      <c r="AP18" s="14">
        <v>220</v>
      </c>
      <c r="AQ18" s="14">
        <v>180</v>
      </c>
      <c r="AR18" s="14">
        <v>321</v>
      </c>
      <c r="AS18" s="14">
        <v>84</v>
      </c>
      <c r="AT18" s="16">
        <v>104</v>
      </c>
      <c r="AU18" s="16">
        <v>230</v>
      </c>
      <c r="AV18" s="16">
        <v>120</v>
      </c>
      <c r="AW18" s="16">
        <v>0</v>
      </c>
      <c r="AX18" s="352">
        <f t="shared" si="3"/>
        <v>1913</v>
      </c>
      <c r="AY18" s="114">
        <v>116</v>
      </c>
      <c r="AZ18" s="14">
        <v>0</v>
      </c>
      <c r="BA18" s="14">
        <v>150</v>
      </c>
      <c r="BB18" s="14">
        <v>76</v>
      </c>
      <c r="BC18" s="14">
        <v>0</v>
      </c>
      <c r="BD18" s="14">
        <v>74</v>
      </c>
      <c r="BE18" s="14">
        <v>0</v>
      </c>
      <c r="BF18" s="14">
        <v>0</v>
      </c>
      <c r="BG18" s="16">
        <v>0</v>
      </c>
      <c r="BH18" s="353">
        <f t="shared" si="4"/>
        <v>416</v>
      </c>
      <c r="BI18" s="380">
        <f t="shared" si="5"/>
        <v>6096.5</v>
      </c>
      <c r="BJ18" s="354">
        <v>16</v>
      </c>
    </row>
    <row r="19" spans="1:62" x14ac:dyDescent="0.3">
      <c r="A19" s="53">
        <v>17</v>
      </c>
      <c r="B19" s="360" t="s">
        <v>31</v>
      </c>
      <c r="C19" s="38">
        <v>136</v>
      </c>
      <c r="D19" s="14">
        <v>184</v>
      </c>
      <c r="E19" s="14">
        <v>169</v>
      </c>
      <c r="F19" s="14">
        <v>73.5</v>
      </c>
      <c r="G19" s="14">
        <v>0</v>
      </c>
      <c r="H19" s="14">
        <v>214</v>
      </c>
      <c r="I19" s="14">
        <v>0</v>
      </c>
      <c r="J19" s="14">
        <v>88</v>
      </c>
      <c r="K19" s="14">
        <v>0</v>
      </c>
      <c r="L19" s="14">
        <v>0</v>
      </c>
      <c r="M19" s="16"/>
      <c r="N19" s="352">
        <f t="shared" si="0"/>
        <v>864.5</v>
      </c>
      <c r="O19" s="1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451</v>
      </c>
      <c r="U19" s="14">
        <v>397</v>
      </c>
      <c r="V19" s="14">
        <v>355</v>
      </c>
      <c r="W19" s="14">
        <v>220</v>
      </c>
      <c r="X19" s="14">
        <v>360</v>
      </c>
      <c r="Y19" s="16">
        <v>45</v>
      </c>
      <c r="Z19" s="352">
        <f t="shared" si="1"/>
        <v>1828</v>
      </c>
      <c r="AA19" s="114"/>
      <c r="AB19" s="14"/>
      <c r="AC19" s="14"/>
      <c r="AD19" s="14"/>
      <c r="AE19" s="14"/>
      <c r="AF19" s="14"/>
      <c r="AG19" s="14"/>
      <c r="AH19" s="14"/>
      <c r="AI19" s="14"/>
      <c r="AJ19" s="14"/>
      <c r="AK19" s="16"/>
      <c r="AL19" s="352">
        <f t="shared" si="2"/>
        <v>0</v>
      </c>
      <c r="AM19" s="114">
        <v>273</v>
      </c>
      <c r="AN19" s="14">
        <v>279</v>
      </c>
      <c r="AO19" s="14">
        <v>279</v>
      </c>
      <c r="AP19" s="14">
        <v>450</v>
      </c>
      <c r="AQ19" s="14">
        <v>210</v>
      </c>
      <c r="AR19" s="14">
        <v>215</v>
      </c>
      <c r="AS19" s="14">
        <v>83</v>
      </c>
      <c r="AT19" s="16">
        <v>112</v>
      </c>
      <c r="AU19" s="16">
        <v>180</v>
      </c>
      <c r="AV19" s="16">
        <v>153</v>
      </c>
      <c r="AW19" s="16">
        <v>0</v>
      </c>
      <c r="AX19" s="352">
        <f t="shared" si="3"/>
        <v>2234</v>
      </c>
      <c r="AY19" s="114">
        <v>93</v>
      </c>
      <c r="AZ19" s="14">
        <v>101</v>
      </c>
      <c r="BA19" s="14">
        <v>92</v>
      </c>
      <c r="BB19" s="14">
        <v>76</v>
      </c>
      <c r="BC19" s="14">
        <v>89</v>
      </c>
      <c r="BD19" s="14">
        <v>104</v>
      </c>
      <c r="BE19" s="14">
        <v>91</v>
      </c>
      <c r="BF19" s="14">
        <v>73</v>
      </c>
      <c r="BG19" s="16">
        <v>0</v>
      </c>
      <c r="BH19" s="353">
        <f t="shared" si="4"/>
        <v>719</v>
      </c>
      <c r="BI19" s="380">
        <f t="shared" si="5"/>
        <v>5645.5</v>
      </c>
      <c r="BJ19" s="354">
        <v>17</v>
      </c>
    </row>
    <row r="20" spans="1:62" x14ac:dyDescent="0.3">
      <c r="A20" s="53">
        <v>18</v>
      </c>
      <c r="B20" s="357" t="s">
        <v>7</v>
      </c>
      <c r="C20" s="38">
        <v>303</v>
      </c>
      <c r="D20" s="14">
        <v>398</v>
      </c>
      <c r="E20" s="14">
        <v>319</v>
      </c>
      <c r="F20" s="14">
        <v>270</v>
      </c>
      <c r="G20" s="14">
        <v>270</v>
      </c>
      <c r="H20" s="14">
        <v>512</v>
      </c>
      <c r="I20" s="14">
        <v>254</v>
      </c>
      <c r="J20" s="14">
        <v>434</v>
      </c>
      <c r="K20" s="14">
        <v>250</v>
      </c>
      <c r="L20" s="14">
        <v>310</v>
      </c>
      <c r="M20" s="16"/>
      <c r="N20" s="352">
        <f t="shared" si="0"/>
        <v>3320</v>
      </c>
      <c r="O20" s="65">
        <v>48</v>
      </c>
      <c r="P20" s="35">
        <v>127</v>
      </c>
      <c r="Q20" s="35">
        <v>59</v>
      </c>
      <c r="R20" s="35">
        <v>0</v>
      </c>
      <c r="S20" s="35">
        <v>0</v>
      </c>
      <c r="T20" s="35">
        <v>107</v>
      </c>
      <c r="U20" s="35">
        <v>160</v>
      </c>
      <c r="V20" s="35">
        <v>233</v>
      </c>
      <c r="W20" s="35">
        <v>0</v>
      </c>
      <c r="X20" s="35">
        <v>0</v>
      </c>
      <c r="Y20" s="16">
        <v>0</v>
      </c>
      <c r="Z20" s="352">
        <f t="shared" si="1"/>
        <v>734</v>
      </c>
      <c r="AA20" s="114">
        <v>61</v>
      </c>
      <c r="AB20" s="14">
        <v>54</v>
      </c>
      <c r="AC20" s="14">
        <v>0</v>
      </c>
      <c r="AD20" s="14">
        <v>0</v>
      </c>
      <c r="AE20" s="14">
        <v>0</v>
      </c>
      <c r="AF20" s="14">
        <v>109</v>
      </c>
      <c r="AG20" s="14">
        <v>75</v>
      </c>
      <c r="AH20" s="14">
        <v>0</v>
      </c>
      <c r="AI20" s="14">
        <v>0</v>
      </c>
      <c r="AJ20" s="14">
        <v>0</v>
      </c>
      <c r="AK20" s="16">
        <v>0</v>
      </c>
      <c r="AL20" s="352">
        <f t="shared" si="2"/>
        <v>299</v>
      </c>
      <c r="AM20" s="114">
        <v>60</v>
      </c>
      <c r="AN20" s="14">
        <v>38</v>
      </c>
      <c r="AO20" s="14">
        <v>52</v>
      </c>
      <c r="AP20" s="14">
        <v>0</v>
      </c>
      <c r="AQ20" s="14">
        <v>0</v>
      </c>
      <c r="AR20" s="14">
        <v>71</v>
      </c>
      <c r="AS20" s="14">
        <v>107</v>
      </c>
      <c r="AT20" s="16">
        <v>80</v>
      </c>
      <c r="AU20" s="16">
        <v>0</v>
      </c>
      <c r="AV20" s="16">
        <v>0</v>
      </c>
      <c r="AW20" s="16">
        <v>0</v>
      </c>
      <c r="AX20" s="352">
        <f t="shared" si="3"/>
        <v>408</v>
      </c>
      <c r="AY20" s="114"/>
      <c r="AZ20" s="14"/>
      <c r="BA20" s="14"/>
      <c r="BB20" s="14"/>
      <c r="BC20" s="14"/>
      <c r="BD20" s="14"/>
      <c r="BE20" s="14"/>
      <c r="BF20" s="14"/>
      <c r="BG20" s="16"/>
      <c r="BH20" s="353">
        <f t="shared" si="4"/>
        <v>0</v>
      </c>
      <c r="BI20" s="380">
        <f t="shared" si="5"/>
        <v>4761</v>
      </c>
      <c r="BJ20" s="354">
        <v>18</v>
      </c>
    </row>
    <row r="21" spans="1:62" x14ac:dyDescent="0.3">
      <c r="A21" s="53">
        <v>19</v>
      </c>
      <c r="B21" s="357" t="s">
        <v>76</v>
      </c>
      <c r="C21" s="38">
        <v>216</v>
      </c>
      <c r="D21" s="14">
        <v>117</v>
      </c>
      <c r="E21" s="14">
        <v>139</v>
      </c>
      <c r="F21" s="14">
        <v>0</v>
      </c>
      <c r="G21" s="14">
        <v>85</v>
      </c>
      <c r="H21" s="14">
        <v>109</v>
      </c>
      <c r="I21" s="14">
        <v>93</v>
      </c>
      <c r="J21" s="14">
        <v>87</v>
      </c>
      <c r="K21" s="14">
        <v>67.5</v>
      </c>
      <c r="L21" s="14">
        <v>0</v>
      </c>
      <c r="M21" s="16"/>
      <c r="N21" s="352">
        <f t="shared" si="0"/>
        <v>913.5</v>
      </c>
      <c r="O21" s="65">
        <v>258</v>
      </c>
      <c r="P21" s="35">
        <v>0</v>
      </c>
      <c r="Q21" s="35">
        <v>0</v>
      </c>
      <c r="R21" s="35">
        <v>0</v>
      </c>
      <c r="S21" s="35">
        <v>143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16">
        <v>0</v>
      </c>
      <c r="Z21" s="352">
        <f t="shared" si="1"/>
        <v>401</v>
      </c>
      <c r="AA21" s="65">
        <v>280</v>
      </c>
      <c r="AB21" s="35">
        <v>307</v>
      </c>
      <c r="AC21" s="35">
        <v>275</v>
      </c>
      <c r="AD21" s="35">
        <v>250</v>
      </c>
      <c r="AE21" s="35">
        <v>200</v>
      </c>
      <c r="AF21" s="35"/>
      <c r="AG21" s="35"/>
      <c r="AH21" s="35"/>
      <c r="AI21" s="35"/>
      <c r="AJ21" s="35"/>
      <c r="AK21" s="16"/>
      <c r="AL21" s="352">
        <f t="shared" si="2"/>
        <v>1312</v>
      </c>
      <c r="AM21" s="376">
        <v>86</v>
      </c>
      <c r="AN21" s="14">
        <v>112</v>
      </c>
      <c r="AO21" s="14">
        <v>87</v>
      </c>
      <c r="AP21" s="14">
        <v>0</v>
      </c>
      <c r="AQ21" s="14">
        <v>200</v>
      </c>
      <c r="AR21" s="14">
        <v>0</v>
      </c>
      <c r="AS21" s="14">
        <v>55</v>
      </c>
      <c r="AT21" s="16">
        <v>55</v>
      </c>
      <c r="AU21" s="16">
        <v>0</v>
      </c>
      <c r="AV21" s="16">
        <v>76</v>
      </c>
      <c r="AW21" s="16">
        <v>0</v>
      </c>
      <c r="AX21" s="352">
        <f t="shared" si="3"/>
        <v>671</v>
      </c>
      <c r="AY21" s="114">
        <v>280</v>
      </c>
      <c r="AZ21" s="14">
        <v>0</v>
      </c>
      <c r="BA21" s="14">
        <v>254</v>
      </c>
      <c r="BB21" s="14">
        <v>0</v>
      </c>
      <c r="BC21" s="14">
        <v>188</v>
      </c>
      <c r="BD21" s="14">
        <v>0</v>
      </c>
      <c r="BE21" s="14">
        <v>228</v>
      </c>
      <c r="BF21" s="14">
        <v>0</v>
      </c>
      <c r="BG21" s="16">
        <v>310</v>
      </c>
      <c r="BH21" s="353">
        <f t="shared" si="4"/>
        <v>1260</v>
      </c>
      <c r="BI21" s="380">
        <f t="shared" si="5"/>
        <v>4557.5</v>
      </c>
      <c r="BJ21" s="354">
        <v>19</v>
      </c>
    </row>
    <row r="22" spans="1:62" x14ac:dyDescent="0.3">
      <c r="A22" s="53">
        <v>20</v>
      </c>
      <c r="B22" s="351" t="s">
        <v>9</v>
      </c>
      <c r="C22" s="38"/>
      <c r="D22" s="14"/>
      <c r="E22" s="14"/>
      <c r="F22" s="14"/>
      <c r="G22" s="14"/>
      <c r="H22" s="14"/>
      <c r="I22" s="14"/>
      <c r="J22" s="14"/>
      <c r="K22" s="14"/>
      <c r="L22" s="14"/>
      <c r="M22" s="16"/>
      <c r="N22" s="352">
        <f t="shared" si="0"/>
        <v>0</v>
      </c>
      <c r="O22" s="114">
        <v>131</v>
      </c>
      <c r="P22" s="14">
        <v>49</v>
      </c>
      <c r="Q22" s="14">
        <v>50</v>
      </c>
      <c r="R22" s="14">
        <v>0</v>
      </c>
      <c r="S22" s="14">
        <v>0</v>
      </c>
      <c r="T22" s="14">
        <v>88</v>
      </c>
      <c r="U22" s="14">
        <v>69</v>
      </c>
      <c r="V22" s="14">
        <v>33</v>
      </c>
      <c r="W22" s="14">
        <v>0</v>
      </c>
      <c r="X22" s="14">
        <v>0</v>
      </c>
      <c r="Y22" s="16">
        <v>0</v>
      </c>
      <c r="Z22" s="352">
        <f t="shared" si="1"/>
        <v>420</v>
      </c>
      <c r="AA22" s="114"/>
      <c r="AB22" s="14"/>
      <c r="AC22" s="14"/>
      <c r="AD22" s="14"/>
      <c r="AE22" s="14"/>
      <c r="AF22" s="14">
        <v>116</v>
      </c>
      <c r="AG22" s="14">
        <v>125</v>
      </c>
      <c r="AH22" s="14">
        <v>115</v>
      </c>
      <c r="AI22" s="14">
        <v>0</v>
      </c>
      <c r="AJ22" s="14">
        <v>0</v>
      </c>
      <c r="AK22" s="16">
        <v>0</v>
      </c>
      <c r="AL22" s="352">
        <f t="shared" si="2"/>
        <v>356</v>
      </c>
      <c r="AM22" s="114">
        <v>291</v>
      </c>
      <c r="AN22" s="14">
        <v>0</v>
      </c>
      <c r="AO22" s="14">
        <v>0</v>
      </c>
      <c r="AP22" s="14">
        <v>190</v>
      </c>
      <c r="AQ22" s="14">
        <v>80</v>
      </c>
      <c r="AR22" s="14">
        <v>263</v>
      </c>
      <c r="AS22" s="14">
        <v>0</v>
      </c>
      <c r="AT22" s="16">
        <v>0</v>
      </c>
      <c r="AU22" s="16">
        <v>200</v>
      </c>
      <c r="AV22" s="16">
        <v>200</v>
      </c>
      <c r="AW22" s="16">
        <v>0</v>
      </c>
      <c r="AX22" s="352">
        <f t="shared" si="3"/>
        <v>1224</v>
      </c>
      <c r="AY22" s="114">
        <v>235</v>
      </c>
      <c r="AZ22" s="14">
        <v>238</v>
      </c>
      <c r="BA22" s="14">
        <v>222</v>
      </c>
      <c r="BB22" s="14">
        <v>190</v>
      </c>
      <c r="BC22" s="14">
        <v>238</v>
      </c>
      <c r="BD22" s="14">
        <v>218</v>
      </c>
      <c r="BE22" s="14">
        <v>207</v>
      </c>
      <c r="BF22" s="14">
        <v>290</v>
      </c>
      <c r="BG22" s="16">
        <v>0</v>
      </c>
      <c r="BH22" s="353">
        <f t="shared" si="4"/>
        <v>1838</v>
      </c>
      <c r="BI22" s="380">
        <f t="shared" si="5"/>
        <v>3838</v>
      </c>
      <c r="BJ22" s="354">
        <v>20</v>
      </c>
    </row>
    <row r="23" spans="1:62" x14ac:dyDescent="0.3">
      <c r="A23" s="53">
        <v>21</v>
      </c>
      <c r="B23" s="355" t="s">
        <v>24</v>
      </c>
      <c r="C23" s="38"/>
      <c r="D23" s="14"/>
      <c r="E23" s="14"/>
      <c r="F23" s="14"/>
      <c r="G23" s="14"/>
      <c r="H23" s="14"/>
      <c r="I23" s="14"/>
      <c r="J23" s="14"/>
      <c r="K23" s="14"/>
      <c r="L23" s="14"/>
      <c r="M23" s="16"/>
      <c r="N23" s="352">
        <f t="shared" si="0"/>
        <v>0</v>
      </c>
      <c r="O23" s="114">
        <v>70</v>
      </c>
      <c r="P23" s="14">
        <v>136</v>
      </c>
      <c r="Q23" s="14">
        <v>53</v>
      </c>
      <c r="R23" s="14">
        <v>0</v>
      </c>
      <c r="S23" s="14">
        <v>0</v>
      </c>
      <c r="T23" s="14">
        <v>0</v>
      </c>
      <c r="U23" s="14">
        <v>109</v>
      </c>
      <c r="V23" s="14">
        <v>0</v>
      </c>
      <c r="W23" s="14">
        <v>0</v>
      </c>
      <c r="X23" s="14">
        <v>0</v>
      </c>
      <c r="Y23" s="16">
        <v>0</v>
      </c>
      <c r="Z23" s="352">
        <f t="shared" si="1"/>
        <v>368</v>
      </c>
      <c r="AA23" s="114">
        <v>224</v>
      </c>
      <c r="AB23" s="14">
        <v>242</v>
      </c>
      <c r="AC23" s="14">
        <v>141</v>
      </c>
      <c r="AD23" s="14">
        <v>0</v>
      </c>
      <c r="AE23" s="14">
        <v>0</v>
      </c>
      <c r="AF23" s="14">
        <v>355</v>
      </c>
      <c r="AG23" s="14">
        <v>281</v>
      </c>
      <c r="AH23" s="14">
        <v>43</v>
      </c>
      <c r="AI23" s="14">
        <v>0</v>
      </c>
      <c r="AJ23" s="14">
        <v>310</v>
      </c>
      <c r="AK23" s="16">
        <v>250</v>
      </c>
      <c r="AL23" s="352">
        <f t="shared" si="2"/>
        <v>1846</v>
      </c>
      <c r="AM23" s="114">
        <v>239</v>
      </c>
      <c r="AN23" s="14">
        <v>182</v>
      </c>
      <c r="AO23" s="14">
        <v>120</v>
      </c>
      <c r="AP23" s="14">
        <v>360</v>
      </c>
      <c r="AQ23" s="14">
        <v>190</v>
      </c>
      <c r="AR23" s="14">
        <v>213</v>
      </c>
      <c r="AS23" s="14">
        <v>122</v>
      </c>
      <c r="AT23" s="16">
        <v>101</v>
      </c>
      <c r="AU23" s="16">
        <v>0</v>
      </c>
      <c r="AV23" s="16">
        <v>0</v>
      </c>
      <c r="AW23" s="16">
        <v>0</v>
      </c>
      <c r="AX23" s="352">
        <f t="shared" si="3"/>
        <v>1527</v>
      </c>
      <c r="AY23" s="114"/>
      <c r="AZ23" s="14"/>
      <c r="BA23" s="14"/>
      <c r="BB23" s="14"/>
      <c r="BC23" s="14"/>
      <c r="BD23" s="14"/>
      <c r="BE23" s="14"/>
      <c r="BF23" s="14"/>
      <c r="BG23" s="16"/>
      <c r="BH23" s="353">
        <f t="shared" si="4"/>
        <v>0</v>
      </c>
      <c r="BI23" s="380">
        <f t="shared" si="5"/>
        <v>3741</v>
      </c>
      <c r="BJ23" s="354">
        <v>21</v>
      </c>
    </row>
    <row r="24" spans="1:62" x14ac:dyDescent="0.3">
      <c r="A24" s="53">
        <v>22</v>
      </c>
      <c r="B24" s="351" t="s">
        <v>22</v>
      </c>
      <c r="C24" s="38">
        <v>171</v>
      </c>
      <c r="D24" s="14">
        <v>160</v>
      </c>
      <c r="E24" s="14">
        <v>132</v>
      </c>
      <c r="F24" s="14">
        <v>105</v>
      </c>
      <c r="G24" s="14">
        <v>115</v>
      </c>
      <c r="H24" s="14">
        <v>0</v>
      </c>
      <c r="I24" s="14">
        <v>108</v>
      </c>
      <c r="J24" s="14">
        <v>86</v>
      </c>
      <c r="K24" s="14">
        <v>0</v>
      </c>
      <c r="L24" s="14">
        <v>0</v>
      </c>
      <c r="M24" s="16">
        <v>62.5</v>
      </c>
      <c r="N24" s="352">
        <f t="shared" si="0"/>
        <v>939.5</v>
      </c>
      <c r="O24" s="114">
        <v>95</v>
      </c>
      <c r="P24" s="14">
        <v>230</v>
      </c>
      <c r="Q24" s="14">
        <v>204</v>
      </c>
      <c r="R24" s="14">
        <v>165</v>
      </c>
      <c r="S24" s="14">
        <v>0</v>
      </c>
      <c r="T24" s="14">
        <v>126</v>
      </c>
      <c r="U24" s="14">
        <v>195</v>
      </c>
      <c r="V24" s="14">
        <v>156</v>
      </c>
      <c r="W24" s="14">
        <v>0</v>
      </c>
      <c r="X24" s="14">
        <v>0</v>
      </c>
      <c r="Y24" s="16">
        <v>210</v>
      </c>
      <c r="Z24" s="352">
        <f t="shared" si="1"/>
        <v>1381</v>
      </c>
      <c r="AA24" s="114">
        <v>211</v>
      </c>
      <c r="AB24" s="14">
        <v>91</v>
      </c>
      <c r="AC24" s="14">
        <v>223</v>
      </c>
      <c r="AD24" s="14">
        <v>100</v>
      </c>
      <c r="AE24" s="14">
        <v>160</v>
      </c>
      <c r="AF24" s="14"/>
      <c r="AG24" s="14"/>
      <c r="AH24" s="14"/>
      <c r="AI24" s="14"/>
      <c r="AJ24" s="14"/>
      <c r="AK24" s="16"/>
      <c r="AL24" s="352">
        <f t="shared" si="2"/>
        <v>785</v>
      </c>
      <c r="AM24" s="114">
        <v>79</v>
      </c>
      <c r="AN24" s="14">
        <v>156</v>
      </c>
      <c r="AO24" s="14">
        <v>166</v>
      </c>
      <c r="AP24" s="14">
        <v>0</v>
      </c>
      <c r="AQ24" s="14">
        <v>160</v>
      </c>
      <c r="AR24" s="14"/>
      <c r="AS24" s="14"/>
      <c r="AT24" s="16"/>
      <c r="AU24" s="16"/>
      <c r="AV24" s="16"/>
      <c r="AW24" s="16"/>
      <c r="AX24" s="352">
        <f t="shared" si="3"/>
        <v>561</v>
      </c>
      <c r="AY24" s="114"/>
      <c r="AZ24" s="14"/>
      <c r="BA24" s="14"/>
      <c r="BB24" s="14"/>
      <c r="BC24" s="14"/>
      <c r="BD24" s="14"/>
      <c r="BE24" s="14"/>
      <c r="BF24" s="14"/>
      <c r="BG24" s="16"/>
      <c r="BH24" s="353">
        <f t="shared" si="4"/>
        <v>0</v>
      </c>
      <c r="BI24" s="380">
        <f t="shared" si="5"/>
        <v>3666.5</v>
      </c>
      <c r="BJ24" s="354">
        <v>22</v>
      </c>
    </row>
    <row r="25" spans="1:62" x14ac:dyDescent="0.3">
      <c r="A25" s="53">
        <v>23</v>
      </c>
      <c r="B25" s="358" t="s">
        <v>19</v>
      </c>
      <c r="C25" s="38">
        <v>242</v>
      </c>
      <c r="D25" s="14">
        <v>160</v>
      </c>
      <c r="E25" s="14">
        <v>252</v>
      </c>
      <c r="F25" s="14">
        <v>150</v>
      </c>
      <c r="G25" s="14">
        <v>210</v>
      </c>
      <c r="H25" s="14">
        <v>79</v>
      </c>
      <c r="I25" s="14">
        <v>100</v>
      </c>
      <c r="J25" s="14">
        <v>67</v>
      </c>
      <c r="K25" s="14">
        <v>0</v>
      </c>
      <c r="L25" s="14">
        <v>0</v>
      </c>
      <c r="M25" s="16"/>
      <c r="N25" s="352">
        <f t="shared" si="0"/>
        <v>1260</v>
      </c>
      <c r="O25" s="114">
        <v>0</v>
      </c>
      <c r="P25" s="14">
        <v>0</v>
      </c>
      <c r="Q25" s="14">
        <v>67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6">
        <v>0</v>
      </c>
      <c r="Z25" s="352">
        <f t="shared" si="1"/>
        <v>67</v>
      </c>
      <c r="AA25" s="114">
        <v>146</v>
      </c>
      <c r="AB25" s="14">
        <v>145</v>
      </c>
      <c r="AC25" s="14">
        <v>0</v>
      </c>
      <c r="AD25" s="14">
        <v>0</v>
      </c>
      <c r="AE25" s="14">
        <v>93</v>
      </c>
      <c r="AF25" s="14">
        <v>76</v>
      </c>
      <c r="AG25" s="14">
        <v>93</v>
      </c>
      <c r="AH25" s="14">
        <v>0</v>
      </c>
      <c r="AI25" s="14">
        <v>0</v>
      </c>
      <c r="AJ25" s="14">
        <v>0</v>
      </c>
      <c r="AK25" s="16">
        <v>0</v>
      </c>
      <c r="AL25" s="352">
        <f t="shared" si="2"/>
        <v>553</v>
      </c>
      <c r="AM25" s="114">
        <v>0</v>
      </c>
      <c r="AN25" s="14">
        <v>226</v>
      </c>
      <c r="AO25" s="14">
        <v>177</v>
      </c>
      <c r="AP25" s="14">
        <v>0</v>
      </c>
      <c r="AQ25" s="14">
        <v>120</v>
      </c>
      <c r="AR25" s="14">
        <v>0</v>
      </c>
      <c r="AS25" s="14">
        <v>287</v>
      </c>
      <c r="AT25" s="16">
        <v>298</v>
      </c>
      <c r="AU25" s="16">
        <v>0</v>
      </c>
      <c r="AV25" s="16">
        <v>180</v>
      </c>
      <c r="AW25" s="16">
        <v>180</v>
      </c>
      <c r="AX25" s="352">
        <f t="shared" si="3"/>
        <v>1468</v>
      </c>
      <c r="AY25" s="114"/>
      <c r="AZ25" s="14"/>
      <c r="BA25" s="14"/>
      <c r="BB25" s="14"/>
      <c r="BC25" s="14"/>
      <c r="BD25" s="14"/>
      <c r="BE25" s="14"/>
      <c r="BF25" s="14"/>
      <c r="BG25" s="16"/>
      <c r="BH25" s="353">
        <f t="shared" si="4"/>
        <v>0</v>
      </c>
      <c r="BI25" s="380">
        <f t="shared" si="5"/>
        <v>3348</v>
      </c>
      <c r="BJ25" s="354">
        <v>23</v>
      </c>
    </row>
    <row r="26" spans="1:62" x14ac:dyDescent="0.3">
      <c r="A26" s="53">
        <v>24</v>
      </c>
      <c r="B26" s="357" t="s">
        <v>51</v>
      </c>
      <c r="C26" s="34"/>
      <c r="D26" s="35"/>
      <c r="E26" s="35"/>
      <c r="F26" s="35"/>
      <c r="G26" s="35"/>
      <c r="H26" s="35"/>
      <c r="I26" s="35"/>
      <c r="J26" s="35"/>
      <c r="K26" s="35"/>
      <c r="L26" s="35"/>
      <c r="M26" s="161"/>
      <c r="N26" s="352">
        <f t="shared" si="0"/>
        <v>0</v>
      </c>
      <c r="O26" s="114"/>
      <c r="P26" s="14"/>
      <c r="Q26" s="14"/>
      <c r="R26" s="14"/>
      <c r="S26" s="14"/>
      <c r="T26" s="14"/>
      <c r="U26" s="14"/>
      <c r="V26" s="14"/>
      <c r="W26" s="14"/>
      <c r="X26" s="14"/>
      <c r="Y26" s="16"/>
      <c r="Z26" s="352">
        <f t="shared" si="1"/>
        <v>0</v>
      </c>
      <c r="AA26" s="114">
        <v>0</v>
      </c>
      <c r="AB26" s="14">
        <v>0</v>
      </c>
      <c r="AC26" s="14">
        <v>79</v>
      </c>
      <c r="AD26" s="14">
        <v>0</v>
      </c>
      <c r="AE26" s="14">
        <v>0</v>
      </c>
      <c r="AF26" s="14"/>
      <c r="AG26" s="14"/>
      <c r="AH26" s="14"/>
      <c r="AI26" s="14"/>
      <c r="AJ26" s="14"/>
      <c r="AK26" s="16"/>
      <c r="AL26" s="352">
        <f t="shared" si="2"/>
        <v>79</v>
      </c>
      <c r="AM26" s="114">
        <v>0</v>
      </c>
      <c r="AN26" s="14">
        <v>228</v>
      </c>
      <c r="AO26" s="14">
        <v>226</v>
      </c>
      <c r="AP26" s="14">
        <v>0</v>
      </c>
      <c r="AQ26" s="14">
        <v>140</v>
      </c>
      <c r="AR26" s="14">
        <v>0</v>
      </c>
      <c r="AS26" s="14">
        <v>215</v>
      </c>
      <c r="AT26" s="16">
        <v>285</v>
      </c>
      <c r="AU26" s="16">
        <v>0</v>
      </c>
      <c r="AV26" s="16">
        <v>290</v>
      </c>
      <c r="AW26" s="16">
        <v>210</v>
      </c>
      <c r="AX26" s="352">
        <f t="shared" si="3"/>
        <v>1594</v>
      </c>
      <c r="AY26" s="114">
        <v>329</v>
      </c>
      <c r="AZ26" s="14">
        <v>0</v>
      </c>
      <c r="BA26" s="14">
        <v>335</v>
      </c>
      <c r="BB26" s="14">
        <v>0</v>
      </c>
      <c r="BC26" s="14">
        <v>313</v>
      </c>
      <c r="BD26" s="14">
        <v>0</v>
      </c>
      <c r="BE26" s="14">
        <v>347</v>
      </c>
      <c r="BF26" s="14">
        <v>0</v>
      </c>
      <c r="BG26" s="16">
        <v>230</v>
      </c>
      <c r="BH26" s="353">
        <f t="shared" si="4"/>
        <v>1554</v>
      </c>
      <c r="BI26" s="380">
        <f t="shared" si="5"/>
        <v>3227</v>
      </c>
      <c r="BJ26" s="354">
        <v>24</v>
      </c>
    </row>
    <row r="27" spans="1:62" x14ac:dyDescent="0.3">
      <c r="A27" s="53">
        <v>25</v>
      </c>
      <c r="B27" s="357" t="s">
        <v>67</v>
      </c>
      <c r="C27" s="34">
        <v>0</v>
      </c>
      <c r="D27" s="35">
        <v>0</v>
      </c>
      <c r="E27" s="35">
        <v>104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161">
        <v>0</v>
      </c>
      <c r="N27" s="352">
        <f t="shared" si="0"/>
        <v>104</v>
      </c>
      <c r="O27" s="114">
        <v>120</v>
      </c>
      <c r="P27" s="14">
        <v>53</v>
      </c>
      <c r="Q27" s="14">
        <v>65</v>
      </c>
      <c r="R27" s="14">
        <v>45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6">
        <v>0</v>
      </c>
      <c r="Z27" s="352">
        <f t="shared" si="1"/>
        <v>283</v>
      </c>
      <c r="AA27" s="114">
        <v>93</v>
      </c>
      <c r="AB27" s="14">
        <v>93</v>
      </c>
      <c r="AC27" s="14">
        <v>136</v>
      </c>
      <c r="AD27" s="14">
        <v>0</v>
      </c>
      <c r="AE27" s="14">
        <v>0</v>
      </c>
      <c r="AF27" s="14">
        <v>35</v>
      </c>
      <c r="AG27" s="14">
        <v>53</v>
      </c>
      <c r="AH27" s="14">
        <v>107</v>
      </c>
      <c r="AI27" s="14">
        <v>0</v>
      </c>
      <c r="AJ27" s="14">
        <v>0</v>
      </c>
      <c r="AK27" s="16">
        <v>0</v>
      </c>
      <c r="AL27" s="352">
        <f t="shared" si="2"/>
        <v>517</v>
      </c>
      <c r="AM27" s="114">
        <v>274</v>
      </c>
      <c r="AN27" s="14">
        <v>163</v>
      </c>
      <c r="AO27" s="14">
        <v>117</v>
      </c>
      <c r="AP27" s="14">
        <v>390</v>
      </c>
      <c r="AQ27" s="14">
        <v>130</v>
      </c>
      <c r="AR27" s="14">
        <v>260</v>
      </c>
      <c r="AS27" s="14">
        <v>203</v>
      </c>
      <c r="AT27" s="16">
        <v>196</v>
      </c>
      <c r="AU27" s="16">
        <v>210</v>
      </c>
      <c r="AV27" s="16">
        <v>140</v>
      </c>
      <c r="AW27" s="16">
        <v>0</v>
      </c>
      <c r="AX27" s="352">
        <f t="shared" si="3"/>
        <v>2083</v>
      </c>
      <c r="AY27" s="114"/>
      <c r="AZ27" s="14"/>
      <c r="BA27" s="14"/>
      <c r="BB27" s="14"/>
      <c r="BC27" s="14"/>
      <c r="BD27" s="14"/>
      <c r="BE27" s="14"/>
      <c r="BF27" s="14"/>
      <c r="BG27" s="16"/>
      <c r="BH27" s="353">
        <f t="shared" si="4"/>
        <v>0</v>
      </c>
      <c r="BI27" s="380">
        <f t="shared" si="5"/>
        <v>2987</v>
      </c>
      <c r="BJ27" s="354">
        <v>25</v>
      </c>
    </row>
    <row r="28" spans="1:62" x14ac:dyDescent="0.3">
      <c r="A28" s="53">
        <v>26</v>
      </c>
      <c r="B28" s="357" t="s">
        <v>57</v>
      </c>
      <c r="C28" s="38">
        <v>49</v>
      </c>
      <c r="D28" s="14">
        <v>65</v>
      </c>
      <c r="E28" s="14">
        <v>44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6">
        <v>0</v>
      </c>
      <c r="N28" s="352">
        <f t="shared" si="0"/>
        <v>158</v>
      </c>
      <c r="O28" s="114"/>
      <c r="P28" s="14"/>
      <c r="Q28" s="14"/>
      <c r="R28" s="14"/>
      <c r="S28" s="14"/>
      <c r="T28" s="14"/>
      <c r="U28" s="14"/>
      <c r="V28" s="14"/>
      <c r="W28" s="14"/>
      <c r="X28" s="14"/>
      <c r="Y28" s="16"/>
      <c r="Z28" s="352">
        <f t="shared" si="1"/>
        <v>0</v>
      </c>
      <c r="AA28" s="114"/>
      <c r="AB28" s="14"/>
      <c r="AC28" s="14"/>
      <c r="AD28" s="14"/>
      <c r="AE28" s="14"/>
      <c r="AF28" s="14"/>
      <c r="AG28" s="14"/>
      <c r="AH28" s="14"/>
      <c r="AI28" s="14"/>
      <c r="AJ28" s="14"/>
      <c r="AK28" s="16"/>
      <c r="AL28" s="352">
        <f t="shared" si="2"/>
        <v>0</v>
      </c>
      <c r="AM28" s="114"/>
      <c r="AN28" s="14"/>
      <c r="AO28" s="14"/>
      <c r="AP28" s="14"/>
      <c r="AQ28" s="14"/>
      <c r="AR28" s="14"/>
      <c r="AS28" s="14"/>
      <c r="AT28" s="16"/>
      <c r="AU28" s="16"/>
      <c r="AV28" s="16"/>
      <c r="AW28" s="16"/>
      <c r="AX28" s="352">
        <f t="shared" si="3"/>
        <v>0</v>
      </c>
      <c r="AY28" s="114">
        <v>328</v>
      </c>
      <c r="AZ28" s="14">
        <v>344</v>
      </c>
      <c r="BA28" s="14">
        <v>305</v>
      </c>
      <c r="BB28" s="14">
        <v>270</v>
      </c>
      <c r="BC28" s="14">
        <v>318</v>
      </c>
      <c r="BD28" s="14">
        <v>333</v>
      </c>
      <c r="BE28" s="14">
        <v>277</v>
      </c>
      <c r="BF28" s="14">
        <v>210</v>
      </c>
      <c r="BG28" s="16">
        <v>330</v>
      </c>
      <c r="BH28" s="353">
        <f t="shared" si="4"/>
        <v>2715</v>
      </c>
      <c r="BI28" s="380">
        <f t="shared" si="5"/>
        <v>2873</v>
      </c>
      <c r="BJ28" s="354">
        <v>26</v>
      </c>
    </row>
    <row r="29" spans="1:62" x14ac:dyDescent="0.3">
      <c r="A29" s="53">
        <v>27</v>
      </c>
      <c r="B29" s="359" t="s">
        <v>13</v>
      </c>
      <c r="C29" s="38">
        <v>72</v>
      </c>
      <c r="D29" s="14">
        <v>0</v>
      </c>
      <c r="E29" s="14">
        <v>78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6">
        <v>0</v>
      </c>
      <c r="N29" s="352">
        <f t="shared" si="0"/>
        <v>150</v>
      </c>
      <c r="O29" s="114"/>
      <c r="P29" s="14"/>
      <c r="Q29" s="14"/>
      <c r="R29" s="14"/>
      <c r="S29" s="14"/>
      <c r="T29" s="14"/>
      <c r="U29" s="14"/>
      <c r="V29" s="14"/>
      <c r="W29" s="14"/>
      <c r="X29" s="14"/>
      <c r="Y29" s="16"/>
      <c r="Z29" s="352">
        <f t="shared" si="1"/>
        <v>0</v>
      </c>
      <c r="AA29" s="114">
        <v>41</v>
      </c>
      <c r="AB29" s="14">
        <v>0</v>
      </c>
      <c r="AC29" s="14">
        <v>106</v>
      </c>
      <c r="AD29" s="14">
        <v>130</v>
      </c>
      <c r="AE29" s="14">
        <v>0</v>
      </c>
      <c r="AF29" s="14">
        <v>0</v>
      </c>
      <c r="AG29" s="14">
        <v>0</v>
      </c>
      <c r="AH29" s="14">
        <v>76</v>
      </c>
      <c r="AI29" s="14">
        <v>0</v>
      </c>
      <c r="AJ29" s="14">
        <v>0</v>
      </c>
      <c r="AK29" s="16">
        <v>0</v>
      </c>
      <c r="AL29" s="352">
        <f t="shared" si="2"/>
        <v>353</v>
      </c>
      <c r="AM29" s="114">
        <v>0</v>
      </c>
      <c r="AN29" s="14">
        <v>62</v>
      </c>
      <c r="AO29" s="14">
        <v>99</v>
      </c>
      <c r="AP29" s="14">
        <v>0</v>
      </c>
      <c r="AQ29" s="14">
        <v>150</v>
      </c>
      <c r="AR29" s="14">
        <v>172</v>
      </c>
      <c r="AS29" s="14">
        <v>151</v>
      </c>
      <c r="AT29" s="16">
        <v>198</v>
      </c>
      <c r="AU29" s="16">
        <v>0</v>
      </c>
      <c r="AV29" s="16">
        <v>130</v>
      </c>
      <c r="AW29" s="16">
        <v>0</v>
      </c>
      <c r="AX29" s="352">
        <f t="shared" si="3"/>
        <v>962</v>
      </c>
      <c r="AY29" s="114">
        <v>186</v>
      </c>
      <c r="AZ29" s="14">
        <v>0</v>
      </c>
      <c r="BA29" s="14">
        <v>189</v>
      </c>
      <c r="BB29" s="14">
        <v>0</v>
      </c>
      <c r="BC29" s="14">
        <v>320</v>
      </c>
      <c r="BD29" s="14">
        <v>0</v>
      </c>
      <c r="BE29" s="14">
        <v>354</v>
      </c>
      <c r="BF29" s="14">
        <v>0</v>
      </c>
      <c r="BG29" s="16">
        <v>0</v>
      </c>
      <c r="BH29" s="353">
        <f t="shared" si="4"/>
        <v>1049</v>
      </c>
      <c r="BI29" s="380">
        <f t="shared" si="5"/>
        <v>2514</v>
      </c>
      <c r="BJ29" s="354">
        <v>27</v>
      </c>
    </row>
    <row r="30" spans="1:62" x14ac:dyDescent="0.3">
      <c r="A30" s="53">
        <v>28</v>
      </c>
      <c r="B30" s="355" t="s">
        <v>50</v>
      </c>
      <c r="C30" s="38">
        <v>104</v>
      </c>
      <c r="D30" s="14">
        <v>0</v>
      </c>
      <c r="E30" s="14">
        <v>95</v>
      </c>
      <c r="F30" s="14">
        <v>0</v>
      </c>
      <c r="G30" s="14">
        <v>62.5</v>
      </c>
      <c r="H30" s="14">
        <v>102</v>
      </c>
      <c r="I30" s="14">
        <v>104</v>
      </c>
      <c r="J30" s="14">
        <v>0</v>
      </c>
      <c r="K30" s="14">
        <v>0</v>
      </c>
      <c r="L30" s="14">
        <v>57.5</v>
      </c>
      <c r="M30" s="16">
        <v>62.5</v>
      </c>
      <c r="N30" s="352">
        <f t="shared" si="0"/>
        <v>587.5</v>
      </c>
      <c r="O30" s="114">
        <v>140</v>
      </c>
      <c r="P30" s="14">
        <v>144</v>
      </c>
      <c r="Q30" s="14">
        <v>187</v>
      </c>
      <c r="R30" s="14">
        <v>55</v>
      </c>
      <c r="S30" s="14">
        <v>0</v>
      </c>
      <c r="T30" s="14">
        <v>100</v>
      </c>
      <c r="U30" s="14">
        <v>59</v>
      </c>
      <c r="V30" s="14">
        <v>0</v>
      </c>
      <c r="W30" s="14">
        <v>0</v>
      </c>
      <c r="X30" s="14">
        <v>0</v>
      </c>
      <c r="Y30" s="16">
        <v>0</v>
      </c>
      <c r="Z30" s="352">
        <f t="shared" si="1"/>
        <v>685</v>
      </c>
      <c r="AA30" s="114">
        <v>212</v>
      </c>
      <c r="AB30" s="14">
        <v>213</v>
      </c>
      <c r="AC30" s="14">
        <v>267</v>
      </c>
      <c r="AD30" s="14">
        <v>200</v>
      </c>
      <c r="AE30" s="14">
        <v>250</v>
      </c>
      <c r="AF30" s="14"/>
      <c r="AG30" s="14"/>
      <c r="AH30" s="14"/>
      <c r="AI30" s="14"/>
      <c r="AJ30" s="14"/>
      <c r="AK30" s="16"/>
      <c r="AL30" s="352">
        <f t="shared" si="2"/>
        <v>1142</v>
      </c>
      <c r="AM30" s="114"/>
      <c r="AN30" s="14"/>
      <c r="AO30" s="14"/>
      <c r="AP30" s="14"/>
      <c r="AQ30" s="14"/>
      <c r="AR30" s="14"/>
      <c r="AS30" s="14"/>
      <c r="AT30" s="16"/>
      <c r="AU30" s="16"/>
      <c r="AV30" s="16"/>
      <c r="AW30" s="16"/>
      <c r="AX30" s="352">
        <f t="shared" si="3"/>
        <v>0</v>
      </c>
      <c r="AY30" s="114"/>
      <c r="AZ30" s="14"/>
      <c r="BA30" s="14"/>
      <c r="BB30" s="14"/>
      <c r="BC30" s="14"/>
      <c r="BD30" s="14"/>
      <c r="BE30" s="14"/>
      <c r="BF30" s="14"/>
      <c r="BG30" s="16"/>
      <c r="BH30" s="353">
        <f t="shared" si="4"/>
        <v>0</v>
      </c>
      <c r="BI30" s="380">
        <f t="shared" si="5"/>
        <v>2414.5</v>
      </c>
      <c r="BJ30" s="354">
        <v>28</v>
      </c>
    </row>
    <row r="31" spans="1:62" x14ac:dyDescent="0.3">
      <c r="A31" s="53">
        <v>29</v>
      </c>
      <c r="B31" s="360" t="s">
        <v>65</v>
      </c>
      <c r="C31" s="38"/>
      <c r="D31" s="14"/>
      <c r="E31" s="14"/>
      <c r="F31" s="14"/>
      <c r="G31" s="14"/>
      <c r="H31" s="14"/>
      <c r="I31" s="14"/>
      <c r="J31" s="14"/>
      <c r="K31" s="14"/>
      <c r="L31" s="14"/>
      <c r="M31" s="16"/>
      <c r="N31" s="352">
        <f t="shared" si="0"/>
        <v>0</v>
      </c>
      <c r="O31" s="1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146</v>
      </c>
      <c r="W31" s="14">
        <v>0</v>
      </c>
      <c r="X31" s="14">
        <v>0</v>
      </c>
      <c r="Y31" s="16">
        <v>0</v>
      </c>
      <c r="Z31" s="352">
        <f t="shared" si="1"/>
        <v>146</v>
      </c>
      <c r="AA31" s="114">
        <v>49</v>
      </c>
      <c r="AB31" s="14">
        <v>96</v>
      </c>
      <c r="AC31" s="14">
        <v>0</v>
      </c>
      <c r="AD31" s="14">
        <v>0</v>
      </c>
      <c r="AE31" s="14">
        <v>46.5</v>
      </c>
      <c r="AF31" s="14">
        <v>132</v>
      </c>
      <c r="AG31" s="14">
        <v>0</v>
      </c>
      <c r="AH31" s="14">
        <v>0</v>
      </c>
      <c r="AI31" s="14">
        <v>0</v>
      </c>
      <c r="AJ31" s="14">
        <v>60</v>
      </c>
      <c r="AK31" s="16">
        <v>0</v>
      </c>
      <c r="AL31" s="352">
        <f t="shared" si="2"/>
        <v>383.5</v>
      </c>
      <c r="AM31" s="114">
        <v>231</v>
      </c>
      <c r="AN31" s="14">
        <v>79</v>
      </c>
      <c r="AO31" s="14">
        <v>145</v>
      </c>
      <c r="AP31" s="14">
        <v>140</v>
      </c>
      <c r="AQ31" s="14">
        <v>0</v>
      </c>
      <c r="AR31" s="14">
        <v>241</v>
      </c>
      <c r="AS31" s="14">
        <v>205</v>
      </c>
      <c r="AT31" s="16">
        <v>131</v>
      </c>
      <c r="AU31" s="16">
        <v>170</v>
      </c>
      <c r="AV31" s="16">
        <v>0</v>
      </c>
      <c r="AW31" s="16">
        <v>220</v>
      </c>
      <c r="AX31" s="352">
        <f t="shared" si="3"/>
        <v>1562</v>
      </c>
      <c r="AY31" s="114"/>
      <c r="AZ31" s="14"/>
      <c r="BA31" s="14"/>
      <c r="BB31" s="14"/>
      <c r="BC31" s="14"/>
      <c r="BD31" s="14"/>
      <c r="BE31" s="14"/>
      <c r="BF31" s="14"/>
      <c r="BG31" s="16"/>
      <c r="BH31" s="353">
        <f t="shared" si="4"/>
        <v>0</v>
      </c>
      <c r="BI31" s="380">
        <f t="shared" si="5"/>
        <v>2091.5</v>
      </c>
      <c r="BJ31" s="354">
        <v>29</v>
      </c>
    </row>
    <row r="32" spans="1:62" x14ac:dyDescent="0.3">
      <c r="A32" s="53">
        <v>30</v>
      </c>
      <c r="B32" s="357" t="s">
        <v>55</v>
      </c>
      <c r="C32" s="38"/>
      <c r="D32" s="14"/>
      <c r="E32" s="14"/>
      <c r="F32" s="14"/>
      <c r="G32" s="14"/>
      <c r="H32" s="14"/>
      <c r="I32" s="14"/>
      <c r="J32" s="14"/>
      <c r="K32" s="14"/>
      <c r="L32" s="14"/>
      <c r="M32" s="16"/>
      <c r="N32" s="352">
        <f t="shared" si="0"/>
        <v>0</v>
      </c>
      <c r="O32" s="114"/>
      <c r="P32" s="14"/>
      <c r="Q32" s="14"/>
      <c r="R32" s="14"/>
      <c r="S32" s="14"/>
      <c r="T32" s="14"/>
      <c r="U32" s="14"/>
      <c r="V32" s="14"/>
      <c r="W32" s="14"/>
      <c r="X32" s="14"/>
      <c r="Y32" s="16"/>
      <c r="Z32" s="352">
        <f t="shared" si="1"/>
        <v>0</v>
      </c>
      <c r="AA32" s="114"/>
      <c r="AB32" s="14"/>
      <c r="AC32" s="14"/>
      <c r="AD32" s="14"/>
      <c r="AE32" s="14"/>
      <c r="AF32" s="14"/>
      <c r="AG32" s="14"/>
      <c r="AH32" s="14"/>
      <c r="AI32" s="14"/>
      <c r="AJ32" s="14"/>
      <c r="AK32" s="16"/>
      <c r="AL32" s="352">
        <f t="shared" si="2"/>
        <v>0</v>
      </c>
      <c r="AM32" s="114"/>
      <c r="AN32" s="14"/>
      <c r="AO32" s="14"/>
      <c r="AP32" s="14"/>
      <c r="AQ32" s="14"/>
      <c r="AR32" s="14"/>
      <c r="AS32" s="14"/>
      <c r="AT32" s="16"/>
      <c r="AU32" s="16"/>
      <c r="AV32" s="16"/>
      <c r="AW32" s="16"/>
      <c r="AX32" s="352">
        <f t="shared" si="3"/>
        <v>0</v>
      </c>
      <c r="AY32" s="114">
        <v>287</v>
      </c>
      <c r="AZ32" s="14">
        <v>239</v>
      </c>
      <c r="BA32" s="14">
        <v>260</v>
      </c>
      <c r="BB32" s="14">
        <v>200</v>
      </c>
      <c r="BC32" s="14">
        <v>246</v>
      </c>
      <c r="BD32" s="14">
        <v>274</v>
      </c>
      <c r="BE32" s="14">
        <v>253</v>
      </c>
      <c r="BF32" s="14">
        <v>230</v>
      </c>
      <c r="BG32" s="16">
        <v>0</v>
      </c>
      <c r="BH32" s="353">
        <f t="shared" si="4"/>
        <v>1989</v>
      </c>
      <c r="BI32" s="380">
        <f t="shared" si="5"/>
        <v>1989</v>
      </c>
      <c r="BJ32" s="354">
        <v>30</v>
      </c>
    </row>
    <row r="33" spans="1:62" x14ac:dyDescent="0.3">
      <c r="A33" s="53">
        <v>31</v>
      </c>
      <c r="B33" s="355" t="s">
        <v>23</v>
      </c>
      <c r="C33" s="38">
        <v>45.5</v>
      </c>
      <c r="D33" s="14">
        <v>73</v>
      </c>
      <c r="E33" s="14">
        <v>78.5</v>
      </c>
      <c r="F33" s="14">
        <v>0</v>
      </c>
      <c r="G33" s="14">
        <v>0</v>
      </c>
      <c r="H33" s="14">
        <v>0</v>
      </c>
      <c r="I33" s="14">
        <v>0</v>
      </c>
      <c r="J33" s="14">
        <v>122</v>
      </c>
      <c r="K33" s="14">
        <v>0</v>
      </c>
      <c r="L33" s="14">
        <v>0</v>
      </c>
      <c r="M33" s="16">
        <v>0</v>
      </c>
      <c r="N33" s="352">
        <f t="shared" si="0"/>
        <v>319</v>
      </c>
      <c r="O33" s="114">
        <v>0</v>
      </c>
      <c r="P33" s="14">
        <v>53</v>
      </c>
      <c r="Q33" s="14">
        <v>54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6">
        <v>0</v>
      </c>
      <c r="Z33" s="352">
        <f t="shared" si="1"/>
        <v>107</v>
      </c>
      <c r="AA33" s="114"/>
      <c r="AB33" s="14"/>
      <c r="AC33" s="14"/>
      <c r="AD33" s="14"/>
      <c r="AE33" s="14"/>
      <c r="AF33" s="14"/>
      <c r="AG33" s="14"/>
      <c r="AH33" s="14"/>
      <c r="AI33" s="14"/>
      <c r="AJ33" s="14"/>
      <c r="AK33" s="16"/>
      <c r="AL33" s="352">
        <f t="shared" si="2"/>
        <v>0</v>
      </c>
      <c r="AM33" s="114"/>
      <c r="AN33" s="14"/>
      <c r="AO33" s="14"/>
      <c r="AP33" s="14"/>
      <c r="AQ33" s="14"/>
      <c r="AR33" s="14"/>
      <c r="AS33" s="14"/>
      <c r="AT33" s="16"/>
      <c r="AU33" s="16"/>
      <c r="AV33" s="16"/>
      <c r="AW33" s="16"/>
      <c r="AX33" s="352">
        <f t="shared" si="3"/>
        <v>0</v>
      </c>
      <c r="AY33" s="114">
        <v>291</v>
      </c>
      <c r="AZ33" s="14">
        <v>0</v>
      </c>
      <c r="BA33" s="14">
        <v>234</v>
      </c>
      <c r="BB33" s="14">
        <v>0</v>
      </c>
      <c r="BC33" s="14">
        <v>295</v>
      </c>
      <c r="BD33" s="14">
        <v>147</v>
      </c>
      <c r="BE33" s="14">
        <v>278</v>
      </c>
      <c r="BF33" s="14">
        <v>0</v>
      </c>
      <c r="BG33" s="16">
        <v>200</v>
      </c>
      <c r="BH33" s="353">
        <f t="shared" si="4"/>
        <v>1445</v>
      </c>
      <c r="BI33" s="380">
        <f t="shared" si="5"/>
        <v>1871</v>
      </c>
      <c r="BJ33" s="354">
        <v>31</v>
      </c>
    </row>
    <row r="34" spans="1:62" x14ac:dyDescent="0.3">
      <c r="A34" s="53">
        <v>32</v>
      </c>
      <c r="B34" s="355" t="s">
        <v>66</v>
      </c>
      <c r="C34" s="38"/>
      <c r="D34" s="14"/>
      <c r="E34" s="14"/>
      <c r="F34" s="14"/>
      <c r="G34" s="14"/>
      <c r="H34" s="14"/>
      <c r="I34" s="14"/>
      <c r="J34" s="14"/>
      <c r="K34" s="14"/>
      <c r="L34" s="14"/>
      <c r="M34" s="16"/>
      <c r="N34" s="352">
        <f t="shared" si="0"/>
        <v>0</v>
      </c>
      <c r="O34" s="114"/>
      <c r="P34" s="14"/>
      <c r="Q34" s="14"/>
      <c r="R34" s="14"/>
      <c r="S34" s="14"/>
      <c r="T34" s="14"/>
      <c r="U34" s="14"/>
      <c r="V34" s="14"/>
      <c r="W34" s="14"/>
      <c r="X34" s="14"/>
      <c r="Y34" s="16"/>
      <c r="Z34" s="352">
        <f t="shared" si="1"/>
        <v>0</v>
      </c>
      <c r="AA34" s="114">
        <v>67</v>
      </c>
      <c r="AB34" s="14">
        <v>109</v>
      </c>
      <c r="AC34" s="14">
        <v>76</v>
      </c>
      <c r="AD34" s="14">
        <v>0</v>
      </c>
      <c r="AE34" s="14">
        <v>0</v>
      </c>
      <c r="AF34" s="14">
        <v>0</v>
      </c>
      <c r="AG34" s="14">
        <v>0</v>
      </c>
      <c r="AH34" s="14">
        <v>151</v>
      </c>
      <c r="AI34" s="14">
        <v>0</v>
      </c>
      <c r="AJ34" s="14">
        <v>0</v>
      </c>
      <c r="AK34" s="16">
        <v>0</v>
      </c>
      <c r="AL34" s="352">
        <f t="shared" si="2"/>
        <v>403</v>
      </c>
      <c r="AM34" s="114">
        <v>174</v>
      </c>
      <c r="AN34" s="14">
        <v>92</v>
      </c>
      <c r="AO34" s="14">
        <v>44</v>
      </c>
      <c r="AP34" s="14">
        <v>170</v>
      </c>
      <c r="AQ34" s="14">
        <v>33</v>
      </c>
      <c r="AR34" s="14">
        <v>72</v>
      </c>
      <c r="AS34" s="14">
        <v>0</v>
      </c>
      <c r="AT34" s="16">
        <v>0</v>
      </c>
      <c r="AU34" s="16">
        <v>0</v>
      </c>
      <c r="AV34" s="16">
        <v>0</v>
      </c>
      <c r="AW34" s="16">
        <v>0</v>
      </c>
      <c r="AX34" s="352">
        <f t="shared" si="3"/>
        <v>585</v>
      </c>
      <c r="AY34" s="114">
        <v>89</v>
      </c>
      <c r="AZ34" s="14">
        <v>91</v>
      </c>
      <c r="BA34" s="14">
        <v>97</v>
      </c>
      <c r="BB34" s="14">
        <v>0</v>
      </c>
      <c r="BC34" s="14">
        <v>91</v>
      </c>
      <c r="BD34" s="14">
        <v>0</v>
      </c>
      <c r="BE34" s="14">
        <v>0</v>
      </c>
      <c r="BF34" s="14">
        <v>0</v>
      </c>
      <c r="BG34" s="16">
        <v>0</v>
      </c>
      <c r="BH34" s="353">
        <f t="shared" si="4"/>
        <v>368</v>
      </c>
      <c r="BI34" s="380">
        <f t="shared" si="5"/>
        <v>1356</v>
      </c>
      <c r="BJ34" s="354">
        <v>32</v>
      </c>
    </row>
    <row r="35" spans="1:62" x14ac:dyDescent="0.3">
      <c r="A35" s="53">
        <v>33</v>
      </c>
      <c r="B35" s="351" t="s">
        <v>40</v>
      </c>
      <c r="C35" s="38">
        <v>140</v>
      </c>
      <c r="D35" s="14">
        <v>120</v>
      </c>
      <c r="E35" s="14">
        <v>115</v>
      </c>
      <c r="F35" s="14">
        <v>52.5</v>
      </c>
      <c r="G35" s="14">
        <v>47.5</v>
      </c>
      <c r="H35" s="14">
        <v>81</v>
      </c>
      <c r="I35" s="14">
        <v>130</v>
      </c>
      <c r="J35" s="14">
        <v>80</v>
      </c>
      <c r="K35" s="14">
        <v>0</v>
      </c>
      <c r="L35" s="14">
        <v>57.5</v>
      </c>
      <c r="M35" s="16"/>
      <c r="N35" s="352">
        <f t="shared" si="0"/>
        <v>823.5</v>
      </c>
      <c r="O35" s="114"/>
      <c r="P35" s="14"/>
      <c r="Q35" s="14"/>
      <c r="R35" s="14"/>
      <c r="S35" s="14"/>
      <c r="T35" s="14"/>
      <c r="U35" s="14"/>
      <c r="V35" s="14"/>
      <c r="W35" s="14"/>
      <c r="X35" s="14"/>
      <c r="Y35" s="16"/>
      <c r="Z35" s="352">
        <f t="shared" si="1"/>
        <v>0</v>
      </c>
      <c r="AA35" s="114"/>
      <c r="AB35" s="14"/>
      <c r="AC35" s="14"/>
      <c r="AD35" s="14"/>
      <c r="AE35" s="14"/>
      <c r="AF35" s="14"/>
      <c r="AG35" s="14"/>
      <c r="AH35" s="14"/>
      <c r="AI35" s="14"/>
      <c r="AJ35" s="14"/>
      <c r="AK35" s="16"/>
      <c r="AL35" s="352">
        <f t="shared" si="2"/>
        <v>0</v>
      </c>
      <c r="AM35" s="114">
        <v>109</v>
      </c>
      <c r="AN35" s="14">
        <v>113</v>
      </c>
      <c r="AO35" s="14">
        <v>69</v>
      </c>
      <c r="AP35" s="14">
        <v>0</v>
      </c>
      <c r="AQ35" s="14">
        <v>0</v>
      </c>
      <c r="AR35" s="14"/>
      <c r="AS35" s="14"/>
      <c r="AT35" s="16"/>
      <c r="AU35" s="16"/>
      <c r="AV35" s="16"/>
      <c r="AW35" s="16"/>
      <c r="AX35" s="352">
        <f t="shared" si="3"/>
        <v>291</v>
      </c>
      <c r="AY35" s="114"/>
      <c r="AZ35" s="14"/>
      <c r="BA35" s="14"/>
      <c r="BB35" s="14"/>
      <c r="BC35" s="14">
        <v>104</v>
      </c>
      <c r="BD35" s="14">
        <v>0</v>
      </c>
      <c r="BE35" s="14">
        <v>87</v>
      </c>
      <c r="BF35" s="14">
        <v>0</v>
      </c>
      <c r="BG35" s="16">
        <v>0</v>
      </c>
      <c r="BH35" s="353">
        <f t="shared" si="4"/>
        <v>191</v>
      </c>
      <c r="BI35" s="380">
        <f t="shared" si="5"/>
        <v>1305.5</v>
      </c>
      <c r="BJ35" s="354">
        <v>33</v>
      </c>
    </row>
    <row r="36" spans="1:62" x14ac:dyDescent="0.3">
      <c r="A36" s="53">
        <v>34</v>
      </c>
      <c r="B36" s="357" t="s">
        <v>4</v>
      </c>
      <c r="C36" s="34">
        <v>41</v>
      </c>
      <c r="D36" s="35">
        <v>0</v>
      </c>
      <c r="E36" s="35">
        <v>39.5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161"/>
      <c r="N36" s="352">
        <f t="shared" si="0"/>
        <v>80.5</v>
      </c>
      <c r="O36" s="114">
        <v>129</v>
      </c>
      <c r="P36" s="14">
        <v>87</v>
      </c>
      <c r="Q36" s="14">
        <v>171</v>
      </c>
      <c r="R36" s="14">
        <v>52.5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6">
        <v>0</v>
      </c>
      <c r="Z36" s="352">
        <f t="shared" si="1"/>
        <v>439.5</v>
      </c>
      <c r="AA36" s="114">
        <v>118</v>
      </c>
      <c r="AB36" s="14">
        <v>75</v>
      </c>
      <c r="AC36" s="14">
        <v>114</v>
      </c>
      <c r="AD36" s="14">
        <v>106</v>
      </c>
      <c r="AE36" s="14">
        <v>0</v>
      </c>
      <c r="AF36" s="14">
        <v>62</v>
      </c>
      <c r="AG36" s="14">
        <v>0</v>
      </c>
      <c r="AH36" s="14">
        <v>0</v>
      </c>
      <c r="AI36" s="14">
        <v>0</v>
      </c>
      <c r="AJ36" s="14">
        <v>0</v>
      </c>
      <c r="AK36" s="16">
        <v>0</v>
      </c>
      <c r="AL36" s="352">
        <f t="shared" si="2"/>
        <v>475</v>
      </c>
      <c r="AM36" s="114">
        <v>0</v>
      </c>
      <c r="AN36" s="14">
        <v>63</v>
      </c>
      <c r="AO36" s="14">
        <v>36</v>
      </c>
      <c r="AP36" s="14">
        <v>0</v>
      </c>
      <c r="AQ36" s="14">
        <v>0</v>
      </c>
      <c r="AR36" s="14">
        <v>66</v>
      </c>
      <c r="AS36" s="14">
        <v>76</v>
      </c>
      <c r="AT36" s="16">
        <v>65</v>
      </c>
      <c r="AU36" s="16">
        <v>0</v>
      </c>
      <c r="AV36" s="16">
        <v>0</v>
      </c>
      <c r="AW36" s="16">
        <v>0</v>
      </c>
      <c r="AX36" s="352">
        <f t="shared" si="3"/>
        <v>306</v>
      </c>
      <c r="AY36" s="114"/>
      <c r="AZ36" s="14"/>
      <c r="BA36" s="14"/>
      <c r="BB36" s="14"/>
      <c r="BC36" s="14"/>
      <c r="BD36" s="14"/>
      <c r="BE36" s="14"/>
      <c r="BF36" s="14"/>
      <c r="BG36" s="16"/>
      <c r="BH36" s="353">
        <f t="shared" si="4"/>
        <v>0</v>
      </c>
      <c r="BI36" s="380">
        <f t="shared" si="5"/>
        <v>1301</v>
      </c>
      <c r="BJ36" s="354">
        <v>34</v>
      </c>
    </row>
    <row r="37" spans="1:62" x14ac:dyDescent="0.3">
      <c r="A37" s="53">
        <v>35</v>
      </c>
      <c r="B37" s="351" t="s">
        <v>26</v>
      </c>
      <c r="C37" s="38"/>
      <c r="D37" s="14"/>
      <c r="E37" s="14"/>
      <c r="F37" s="14"/>
      <c r="G37" s="14"/>
      <c r="H37" s="14"/>
      <c r="I37" s="14"/>
      <c r="J37" s="14"/>
      <c r="K37" s="14"/>
      <c r="L37" s="14"/>
      <c r="M37" s="16"/>
      <c r="N37" s="352">
        <f t="shared" si="0"/>
        <v>0</v>
      </c>
      <c r="O37" s="114">
        <v>234</v>
      </c>
      <c r="P37" s="14">
        <v>155</v>
      </c>
      <c r="Q37" s="14">
        <v>113</v>
      </c>
      <c r="R37" s="14">
        <v>0</v>
      </c>
      <c r="S37" s="14">
        <v>100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6">
        <v>0</v>
      </c>
      <c r="Z37" s="352">
        <f t="shared" si="1"/>
        <v>602</v>
      </c>
      <c r="AA37" s="114"/>
      <c r="AB37" s="14"/>
      <c r="AC37" s="14"/>
      <c r="AD37" s="14"/>
      <c r="AE37" s="14"/>
      <c r="AF37" s="14"/>
      <c r="AG37" s="14"/>
      <c r="AH37" s="14"/>
      <c r="AI37" s="14"/>
      <c r="AJ37" s="14"/>
      <c r="AK37" s="16"/>
      <c r="AL37" s="352">
        <f t="shared" si="2"/>
        <v>0</v>
      </c>
      <c r="AM37" s="114">
        <v>66</v>
      </c>
      <c r="AN37" s="14">
        <v>157</v>
      </c>
      <c r="AO37" s="14">
        <v>160</v>
      </c>
      <c r="AP37" s="14">
        <v>0</v>
      </c>
      <c r="AQ37" s="14">
        <v>0</v>
      </c>
      <c r="AR37" s="14">
        <v>63</v>
      </c>
      <c r="AS37" s="14">
        <v>116</v>
      </c>
      <c r="AT37" s="16">
        <v>129</v>
      </c>
      <c r="AU37" s="16">
        <v>0</v>
      </c>
      <c r="AV37" s="16">
        <v>0</v>
      </c>
      <c r="AW37" s="16">
        <v>0</v>
      </c>
      <c r="AX37" s="352">
        <f t="shared" si="3"/>
        <v>691</v>
      </c>
      <c r="AY37" s="114"/>
      <c r="AZ37" s="14"/>
      <c r="BA37" s="14"/>
      <c r="BB37" s="14"/>
      <c r="BC37" s="14"/>
      <c r="BD37" s="14"/>
      <c r="BE37" s="14"/>
      <c r="BF37" s="14"/>
      <c r="BG37" s="16"/>
      <c r="BH37" s="353">
        <f t="shared" si="4"/>
        <v>0</v>
      </c>
      <c r="BI37" s="380">
        <f t="shared" si="5"/>
        <v>1293</v>
      </c>
      <c r="BJ37" s="354">
        <v>35</v>
      </c>
    </row>
    <row r="38" spans="1:62" x14ac:dyDescent="0.3">
      <c r="A38" s="53">
        <v>36</v>
      </c>
      <c r="B38" s="351" t="s">
        <v>39</v>
      </c>
      <c r="C38" s="38"/>
      <c r="D38" s="14"/>
      <c r="E38" s="14"/>
      <c r="F38" s="14"/>
      <c r="G38" s="14"/>
      <c r="H38" s="14"/>
      <c r="I38" s="14"/>
      <c r="J38" s="14"/>
      <c r="K38" s="14"/>
      <c r="L38" s="14"/>
      <c r="M38" s="16"/>
      <c r="N38" s="352">
        <f t="shared" si="0"/>
        <v>0</v>
      </c>
      <c r="O38" s="114"/>
      <c r="P38" s="14"/>
      <c r="Q38" s="14"/>
      <c r="R38" s="14"/>
      <c r="S38" s="14"/>
      <c r="T38" s="14"/>
      <c r="U38" s="14"/>
      <c r="V38" s="14"/>
      <c r="W38" s="14"/>
      <c r="X38" s="14"/>
      <c r="Y38" s="16"/>
      <c r="Z38" s="352">
        <f t="shared" si="1"/>
        <v>0</v>
      </c>
      <c r="AA38" s="114"/>
      <c r="AB38" s="14"/>
      <c r="AC38" s="14"/>
      <c r="AD38" s="14"/>
      <c r="AE38" s="14"/>
      <c r="AF38" s="14"/>
      <c r="AG38" s="14"/>
      <c r="AH38" s="14"/>
      <c r="AI38" s="14"/>
      <c r="AJ38" s="14"/>
      <c r="AK38" s="16"/>
      <c r="AL38" s="352">
        <f t="shared" si="2"/>
        <v>0</v>
      </c>
      <c r="AM38" s="114"/>
      <c r="AN38" s="14"/>
      <c r="AO38" s="14"/>
      <c r="AP38" s="14"/>
      <c r="AQ38" s="14"/>
      <c r="AR38" s="14">
        <v>0</v>
      </c>
      <c r="AS38" s="14">
        <v>72</v>
      </c>
      <c r="AT38" s="16">
        <v>132</v>
      </c>
      <c r="AU38" s="16">
        <v>123</v>
      </c>
      <c r="AV38" s="16">
        <v>0</v>
      </c>
      <c r="AW38" s="16">
        <v>0</v>
      </c>
      <c r="AX38" s="352">
        <f t="shared" si="3"/>
        <v>327</v>
      </c>
      <c r="AY38" s="114">
        <v>186</v>
      </c>
      <c r="AZ38" s="14">
        <v>0</v>
      </c>
      <c r="BA38" s="14">
        <v>243</v>
      </c>
      <c r="BB38" s="14">
        <v>0</v>
      </c>
      <c r="BC38" s="14">
        <v>95</v>
      </c>
      <c r="BD38" s="14">
        <v>0</v>
      </c>
      <c r="BE38" s="14">
        <v>95</v>
      </c>
      <c r="BF38" s="14">
        <v>0</v>
      </c>
      <c r="BG38" s="16">
        <v>0</v>
      </c>
      <c r="BH38" s="353">
        <f t="shared" si="4"/>
        <v>619</v>
      </c>
      <c r="BI38" s="380">
        <f t="shared" si="5"/>
        <v>946</v>
      </c>
      <c r="BJ38" s="354">
        <v>36</v>
      </c>
    </row>
    <row r="39" spans="1:62" x14ac:dyDescent="0.3">
      <c r="A39" s="53">
        <v>37</v>
      </c>
      <c r="B39" s="357" t="s">
        <v>38</v>
      </c>
      <c r="C39" s="38">
        <v>46.5</v>
      </c>
      <c r="D39" s="14">
        <v>47</v>
      </c>
      <c r="E39" s="14">
        <v>48.5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6">
        <v>0</v>
      </c>
      <c r="N39" s="352">
        <f t="shared" si="0"/>
        <v>142</v>
      </c>
      <c r="O39" s="114">
        <v>0</v>
      </c>
      <c r="P39" s="14">
        <v>34</v>
      </c>
      <c r="Q39" s="14">
        <v>44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6">
        <v>0</v>
      </c>
      <c r="Z39" s="352">
        <f t="shared" si="1"/>
        <v>78</v>
      </c>
      <c r="AA39" s="114">
        <v>0</v>
      </c>
      <c r="AB39" s="14">
        <v>0</v>
      </c>
      <c r="AC39" s="14">
        <v>179</v>
      </c>
      <c r="AD39" s="14">
        <v>53</v>
      </c>
      <c r="AE39" s="14">
        <v>0</v>
      </c>
      <c r="AF39" s="14">
        <v>113</v>
      </c>
      <c r="AG39" s="14">
        <v>84</v>
      </c>
      <c r="AH39" s="14">
        <v>106</v>
      </c>
      <c r="AI39" s="14">
        <v>0</v>
      </c>
      <c r="AJ39" s="14">
        <v>120</v>
      </c>
      <c r="AK39" s="16">
        <v>0</v>
      </c>
      <c r="AL39" s="352">
        <f t="shared" si="2"/>
        <v>655</v>
      </c>
      <c r="AM39" s="114"/>
      <c r="AN39" s="14"/>
      <c r="AO39" s="14"/>
      <c r="AP39" s="14"/>
      <c r="AQ39" s="14"/>
      <c r="AR39" s="14"/>
      <c r="AS39" s="14"/>
      <c r="AT39" s="16"/>
      <c r="AU39" s="16"/>
      <c r="AV39" s="16"/>
      <c r="AW39" s="16"/>
      <c r="AX39" s="352">
        <f t="shared" si="3"/>
        <v>0</v>
      </c>
      <c r="AY39" s="114"/>
      <c r="AZ39" s="14"/>
      <c r="BA39" s="14"/>
      <c r="BB39" s="14"/>
      <c r="BC39" s="14"/>
      <c r="BD39" s="14"/>
      <c r="BE39" s="14"/>
      <c r="BF39" s="14"/>
      <c r="BG39" s="16"/>
      <c r="BH39" s="353">
        <f t="shared" si="4"/>
        <v>0</v>
      </c>
      <c r="BI39" s="380">
        <f t="shared" si="5"/>
        <v>875</v>
      </c>
      <c r="BJ39" s="354">
        <v>37</v>
      </c>
    </row>
    <row r="40" spans="1:62" x14ac:dyDescent="0.3">
      <c r="A40" s="53">
        <v>38</v>
      </c>
      <c r="B40" s="357" t="s">
        <v>56</v>
      </c>
      <c r="C40" s="38"/>
      <c r="D40" s="14"/>
      <c r="E40" s="14"/>
      <c r="F40" s="14"/>
      <c r="G40" s="14"/>
      <c r="H40" s="14"/>
      <c r="I40" s="14"/>
      <c r="J40" s="14"/>
      <c r="K40" s="14"/>
      <c r="L40" s="14"/>
      <c r="M40" s="16"/>
      <c r="N40" s="352">
        <f t="shared" si="0"/>
        <v>0</v>
      </c>
      <c r="O40" s="114"/>
      <c r="P40" s="14"/>
      <c r="Q40" s="14"/>
      <c r="R40" s="14"/>
      <c r="S40" s="14"/>
      <c r="T40" s="14"/>
      <c r="U40" s="14"/>
      <c r="V40" s="14"/>
      <c r="W40" s="14"/>
      <c r="X40" s="14"/>
      <c r="Y40" s="16"/>
      <c r="Z40" s="352">
        <f t="shared" si="1"/>
        <v>0</v>
      </c>
      <c r="AA40" s="114">
        <v>0</v>
      </c>
      <c r="AB40" s="14">
        <v>0</v>
      </c>
      <c r="AC40" s="14">
        <v>48</v>
      </c>
      <c r="AD40" s="14">
        <v>0</v>
      </c>
      <c r="AE40" s="14">
        <v>0</v>
      </c>
      <c r="AF40" s="14"/>
      <c r="AG40" s="14"/>
      <c r="AH40" s="14"/>
      <c r="AI40" s="14"/>
      <c r="AJ40" s="14"/>
      <c r="AK40" s="16"/>
      <c r="AL40" s="352">
        <f t="shared" si="2"/>
        <v>48</v>
      </c>
      <c r="AM40" s="114"/>
      <c r="AN40" s="14"/>
      <c r="AO40" s="14"/>
      <c r="AP40" s="14"/>
      <c r="AQ40" s="14"/>
      <c r="AR40" s="14"/>
      <c r="AS40" s="14"/>
      <c r="AT40" s="16"/>
      <c r="AU40" s="16"/>
      <c r="AV40" s="16"/>
      <c r="AW40" s="16"/>
      <c r="AX40" s="352">
        <f t="shared" si="3"/>
        <v>0</v>
      </c>
      <c r="AY40" s="114">
        <v>219</v>
      </c>
      <c r="AZ40" s="14">
        <v>71</v>
      </c>
      <c r="BA40" s="14">
        <v>206</v>
      </c>
      <c r="BB40" s="14">
        <v>0</v>
      </c>
      <c r="BC40" s="14"/>
      <c r="BD40" s="14"/>
      <c r="BE40" s="14"/>
      <c r="BF40" s="14"/>
      <c r="BG40" s="16"/>
      <c r="BH40" s="353">
        <f t="shared" si="4"/>
        <v>496</v>
      </c>
      <c r="BI40" s="380">
        <f t="shared" si="5"/>
        <v>544</v>
      </c>
      <c r="BJ40" s="354">
        <v>38</v>
      </c>
    </row>
    <row r="41" spans="1:62" x14ac:dyDescent="0.3">
      <c r="A41" s="53">
        <v>39</v>
      </c>
      <c r="B41" s="357" t="s">
        <v>72</v>
      </c>
      <c r="C41" s="38">
        <v>299</v>
      </c>
      <c r="D41" s="14">
        <v>0</v>
      </c>
      <c r="E41" s="14">
        <v>0</v>
      </c>
      <c r="F41" s="14">
        <v>0</v>
      </c>
      <c r="G41" s="14">
        <v>140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6">
        <v>0</v>
      </c>
      <c r="N41" s="352">
        <f t="shared" si="0"/>
        <v>439</v>
      </c>
      <c r="O41" s="114">
        <v>0</v>
      </c>
      <c r="P41" s="14">
        <v>52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6">
        <v>0</v>
      </c>
      <c r="Z41" s="352">
        <f t="shared" si="1"/>
        <v>52</v>
      </c>
      <c r="AA41" s="114"/>
      <c r="AB41" s="14"/>
      <c r="AC41" s="14"/>
      <c r="AD41" s="14"/>
      <c r="AE41" s="14"/>
      <c r="AF41" s="14"/>
      <c r="AG41" s="14"/>
      <c r="AH41" s="14"/>
      <c r="AI41" s="14"/>
      <c r="AJ41" s="14"/>
      <c r="AK41" s="16"/>
      <c r="AL41" s="352">
        <f t="shared" si="2"/>
        <v>0</v>
      </c>
      <c r="AM41" s="114"/>
      <c r="AN41" s="14"/>
      <c r="AO41" s="14"/>
      <c r="AP41" s="14"/>
      <c r="AQ41" s="14"/>
      <c r="AR41" s="14"/>
      <c r="AS41" s="14"/>
      <c r="AT41" s="16"/>
      <c r="AU41" s="16"/>
      <c r="AV41" s="16"/>
      <c r="AW41" s="16"/>
      <c r="AX41" s="352">
        <f t="shared" si="3"/>
        <v>0</v>
      </c>
      <c r="AY41" s="114"/>
      <c r="AZ41" s="14"/>
      <c r="BA41" s="14"/>
      <c r="BB41" s="14"/>
      <c r="BC41" s="14"/>
      <c r="BD41" s="14"/>
      <c r="BE41" s="14"/>
      <c r="BF41" s="14"/>
      <c r="BG41" s="16"/>
      <c r="BH41" s="353">
        <f t="shared" si="4"/>
        <v>0</v>
      </c>
      <c r="BI41" s="380">
        <f t="shared" si="5"/>
        <v>491</v>
      </c>
      <c r="BJ41" s="354">
        <v>39</v>
      </c>
    </row>
    <row r="42" spans="1:62" x14ac:dyDescent="0.3">
      <c r="A42" s="53">
        <v>40</v>
      </c>
      <c r="B42" s="355" t="s">
        <v>20</v>
      </c>
      <c r="C42" s="38"/>
      <c r="D42" s="14"/>
      <c r="E42" s="14"/>
      <c r="F42" s="14"/>
      <c r="G42" s="14"/>
      <c r="H42" s="14"/>
      <c r="I42" s="14"/>
      <c r="J42" s="14"/>
      <c r="K42" s="14"/>
      <c r="L42" s="14"/>
      <c r="M42" s="16"/>
      <c r="N42" s="352">
        <f t="shared" si="0"/>
        <v>0</v>
      </c>
      <c r="O42" s="114"/>
      <c r="P42" s="14"/>
      <c r="Q42" s="14"/>
      <c r="R42" s="14"/>
      <c r="S42" s="14"/>
      <c r="T42" s="14"/>
      <c r="U42" s="14"/>
      <c r="V42" s="14"/>
      <c r="W42" s="14"/>
      <c r="X42" s="14"/>
      <c r="Y42" s="16"/>
      <c r="Z42" s="352">
        <f t="shared" si="1"/>
        <v>0</v>
      </c>
      <c r="AA42" s="114">
        <v>0</v>
      </c>
      <c r="AB42" s="14">
        <v>62</v>
      </c>
      <c r="AC42" s="14">
        <v>0</v>
      </c>
      <c r="AD42" s="14">
        <v>0</v>
      </c>
      <c r="AE42" s="14">
        <v>0</v>
      </c>
      <c r="AF42" s="14"/>
      <c r="AG42" s="14"/>
      <c r="AH42" s="14"/>
      <c r="AI42" s="14"/>
      <c r="AJ42" s="14"/>
      <c r="AK42" s="16"/>
      <c r="AL42" s="352">
        <f t="shared" si="2"/>
        <v>62</v>
      </c>
      <c r="AM42" s="114">
        <v>190</v>
      </c>
      <c r="AN42" s="14">
        <v>0</v>
      </c>
      <c r="AO42" s="14">
        <v>0</v>
      </c>
      <c r="AP42" s="14">
        <v>160</v>
      </c>
      <c r="AQ42" s="14">
        <v>70</v>
      </c>
      <c r="AR42" s="14"/>
      <c r="AS42" s="14"/>
      <c r="AT42" s="16"/>
      <c r="AU42" s="16"/>
      <c r="AV42" s="16"/>
      <c r="AW42" s="16"/>
      <c r="AX42" s="352">
        <f t="shared" si="3"/>
        <v>420</v>
      </c>
      <c r="AY42" s="114"/>
      <c r="AZ42" s="14"/>
      <c r="BA42" s="14"/>
      <c r="BB42" s="14"/>
      <c r="BC42" s="14"/>
      <c r="BD42" s="14"/>
      <c r="BE42" s="14"/>
      <c r="BF42" s="14"/>
      <c r="BG42" s="16"/>
      <c r="BH42" s="353">
        <f t="shared" si="4"/>
        <v>0</v>
      </c>
      <c r="BI42" s="380">
        <f t="shared" si="5"/>
        <v>482</v>
      </c>
      <c r="BJ42" s="354">
        <v>40</v>
      </c>
    </row>
    <row r="43" spans="1:62" x14ac:dyDescent="0.3">
      <c r="A43" s="53">
        <v>41</v>
      </c>
      <c r="B43" s="357" t="s">
        <v>92</v>
      </c>
      <c r="C43" s="38"/>
      <c r="D43" s="14"/>
      <c r="E43" s="14"/>
      <c r="F43" s="14"/>
      <c r="G43" s="14"/>
      <c r="H43" s="14"/>
      <c r="I43" s="14"/>
      <c r="J43" s="14"/>
      <c r="K43" s="14"/>
      <c r="L43" s="14"/>
      <c r="M43" s="161"/>
      <c r="N43" s="352">
        <f t="shared" si="0"/>
        <v>0</v>
      </c>
      <c r="O43" s="114"/>
      <c r="P43" s="14"/>
      <c r="Q43" s="14"/>
      <c r="R43" s="14"/>
      <c r="S43" s="14"/>
      <c r="T43" s="14"/>
      <c r="U43" s="14"/>
      <c r="V43" s="14"/>
      <c r="W43" s="14"/>
      <c r="X43" s="14"/>
      <c r="Y43" s="16"/>
      <c r="Z43" s="352">
        <f t="shared" si="1"/>
        <v>0</v>
      </c>
      <c r="AA43" s="114"/>
      <c r="AB43" s="14"/>
      <c r="AC43" s="14"/>
      <c r="AD43" s="14"/>
      <c r="AE43" s="14"/>
      <c r="AF43" s="14"/>
      <c r="AG43" s="14"/>
      <c r="AH43" s="14"/>
      <c r="AI43" s="14"/>
      <c r="AJ43" s="14"/>
      <c r="AK43" s="16"/>
      <c r="AL43" s="352">
        <f t="shared" si="2"/>
        <v>0</v>
      </c>
      <c r="AM43" s="114"/>
      <c r="AN43" s="14"/>
      <c r="AO43" s="14"/>
      <c r="AP43" s="14"/>
      <c r="AQ43" s="14"/>
      <c r="AR43" s="14"/>
      <c r="AS43" s="14"/>
      <c r="AT43" s="16"/>
      <c r="AU43" s="16"/>
      <c r="AV43" s="16"/>
      <c r="AW43" s="16"/>
      <c r="AX43" s="352">
        <f t="shared" si="3"/>
        <v>0</v>
      </c>
      <c r="AY43" s="114">
        <v>200</v>
      </c>
      <c r="AZ43" s="14">
        <v>0</v>
      </c>
      <c r="BA43" s="14">
        <v>258</v>
      </c>
      <c r="BB43" s="14">
        <v>0</v>
      </c>
      <c r="BC43" s="14"/>
      <c r="BD43" s="14"/>
      <c r="BE43" s="14"/>
      <c r="BF43" s="14"/>
      <c r="BG43" s="16"/>
      <c r="BH43" s="353">
        <f t="shared" si="4"/>
        <v>458</v>
      </c>
      <c r="BI43" s="380">
        <f t="shared" si="5"/>
        <v>458</v>
      </c>
      <c r="BJ43" s="354">
        <v>41</v>
      </c>
    </row>
    <row r="44" spans="1:62" x14ac:dyDescent="0.3">
      <c r="A44" s="53">
        <v>42</v>
      </c>
      <c r="B44" s="357" t="s">
        <v>27</v>
      </c>
      <c r="C44" s="34">
        <v>0</v>
      </c>
      <c r="D44" s="35">
        <v>0</v>
      </c>
      <c r="E44" s="35">
        <v>0</v>
      </c>
      <c r="F44" s="35">
        <v>0</v>
      </c>
      <c r="G44" s="35">
        <v>0</v>
      </c>
      <c r="H44" s="35">
        <v>46.5</v>
      </c>
      <c r="I44" s="35">
        <v>0</v>
      </c>
      <c r="J44" s="35">
        <v>0</v>
      </c>
      <c r="K44" s="35">
        <v>0</v>
      </c>
      <c r="L44" s="35">
        <v>0</v>
      </c>
      <c r="M44" s="161">
        <v>0</v>
      </c>
      <c r="N44" s="352">
        <f t="shared" si="0"/>
        <v>46.5</v>
      </c>
      <c r="O44" s="114">
        <v>57</v>
      </c>
      <c r="P44" s="14">
        <v>108</v>
      </c>
      <c r="Q44" s="14">
        <v>80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6">
        <v>0</v>
      </c>
      <c r="Z44" s="352">
        <f t="shared" si="1"/>
        <v>245</v>
      </c>
      <c r="AA44" s="114"/>
      <c r="AB44" s="14"/>
      <c r="AC44" s="14"/>
      <c r="AD44" s="14"/>
      <c r="AE44" s="14"/>
      <c r="AF44" s="14"/>
      <c r="AG44" s="14"/>
      <c r="AH44" s="14"/>
      <c r="AI44" s="14"/>
      <c r="AJ44" s="14"/>
      <c r="AK44" s="16"/>
      <c r="AL44" s="352">
        <f t="shared" si="2"/>
        <v>0</v>
      </c>
      <c r="AM44" s="114"/>
      <c r="AN44" s="14"/>
      <c r="AO44" s="14"/>
      <c r="AP44" s="14"/>
      <c r="AQ44" s="14"/>
      <c r="AR44" s="14"/>
      <c r="AS44" s="14"/>
      <c r="AT44" s="16"/>
      <c r="AU44" s="16"/>
      <c r="AV44" s="16"/>
      <c r="AW44" s="16"/>
      <c r="AX44" s="352">
        <f t="shared" si="3"/>
        <v>0</v>
      </c>
      <c r="AY44" s="114"/>
      <c r="AZ44" s="14"/>
      <c r="BA44" s="14"/>
      <c r="BB44" s="14"/>
      <c r="BC44" s="14"/>
      <c r="BD44" s="14"/>
      <c r="BE44" s="14"/>
      <c r="BF44" s="14"/>
      <c r="BG44" s="16"/>
      <c r="BH44" s="353">
        <f t="shared" si="4"/>
        <v>0</v>
      </c>
      <c r="BI44" s="380">
        <f t="shared" si="5"/>
        <v>291.5</v>
      </c>
      <c r="BJ44" s="354">
        <v>42</v>
      </c>
    </row>
    <row r="45" spans="1:62" x14ac:dyDescent="0.3">
      <c r="A45" s="53">
        <v>43</v>
      </c>
      <c r="B45" s="360" t="s">
        <v>181</v>
      </c>
      <c r="C45" s="38"/>
      <c r="D45" s="14"/>
      <c r="E45" s="14"/>
      <c r="F45" s="14"/>
      <c r="G45" s="14"/>
      <c r="H45" s="14"/>
      <c r="I45" s="14"/>
      <c r="J45" s="14"/>
      <c r="K45" s="14"/>
      <c r="L45" s="14"/>
      <c r="M45" s="16"/>
      <c r="N45" s="352">
        <f t="shared" si="0"/>
        <v>0</v>
      </c>
      <c r="O45" s="114"/>
      <c r="P45" s="14"/>
      <c r="Q45" s="14"/>
      <c r="R45" s="14"/>
      <c r="S45" s="14"/>
      <c r="T45" s="14"/>
      <c r="U45" s="14"/>
      <c r="V45" s="14"/>
      <c r="W45" s="14"/>
      <c r="X45" s="14"/>
      <c r="Y45" s="16"/>
      <c r="Z45" s="352">
        <f t="shared" si="1"/>
        <v>0</v>
      </c>
      <c r="AA45" s="114"/>
      <c r="AB45" s="14"/>
      <c r="AC45" s="14"/>
      <c r="AD45" s="14"/>
      <c r="AE45" s="14"/>
      <c r="AF45" s="14"/>
      <c r="AG45" s="14"/>
      <c r="AH45" s="14"/>
      <c r="AI45" s="14"/>
      <c r="AJ45" s="14"/>
      <c r="AK45" s="16"/>
      <c r="AL45" s="352">
        <f t="shared" si="2"/>
        <v>0</v>
      </c>
      <c r="AM45" s="114"/>
      <c r="AN45" s="14"/>
      <c r="AO45" s="14"/>
      <c r="AP45" s="14"/>
      <c r="AQ45" s="14"/>
      <c r="AR45" s="14"/>
      <c r="AS45" s="14"/>
      <c r="AT45" s="16"/>
      <c r="AU45" s="16"/>
      <c r="AV45" s="16"/>
      <c r="AW45" s="16"/>
      <c r="AX45" s="352">
        <f t="shared" si="3"/>
        <v>0</v>
      </c>
      <c r="AY45" s="114">
        <v>90</v>
      </c>
      <c r="AZ45" s="14">
        <v>0</v>
      </c>
      <c r="BA45" s="14">
        <v>124</v>
      </c>
      <c r="BB45" s="14">
        <v>0</v>
      </c>
      <c r="BC45" s="14"/>
      <c r="BD45" s="14"/>
      <c r="BE45" s="14"/>
      <c r="BF45" s="14"/>
      <c r="BG45" s="16"/>
      <c r="BH45" s="353">
        <f t="shared" si="4"/>
        <v>214</v>
      </c>
      <c r="BI45" s="380">
        <f t="shared" si="5"/>
        <v>214</v>
      </c>
      <c r="BJ45" s="354">
        <v>43</v>
      </c>
    </row>
    <row r="46" spans="1:62" x14ac:dyDescent="0.3">
      <c r="A46" s="53">
        <v>44</v>
      </c>
      <c r="B46" s="351" t="s">
        <v>89</v>
      </c>
      <c r="C46" s="38"/>
      <c r="D46" s="14"/>
      <c r="E46" s="14"/>
      <c r="F46" s="14"/>
      <c r="G46" s="14"/>
      <c r="H46" s="14"/>
      <c r="I46" s="14"/>
      <c r="J46" s="14"/>
      <c r="K46" s="14"/>
      <c r="L46" s="14"/>
      <c r="M46" s="16"/>
      <c r="N46" s="352">
        <f t="shared" si="0"/>
        <v>0</v>
      </c>
      <c r="O46" s="114"/>
      <c r="P46" s="14"/>
      <c r="Q46" s="14"/>
      <c r="R46" s="14"/>
      <c r="S46" s="14"/>
      <c r="T46" s="14"/>
      <c r="U46" s="14"/>
      <c r="V46" s="14"/>
      <c r="W46" s="14"/>
      <c r="X46" s="14"/>
      <c r="Y46" s="16"/>
      <c r="Z46" s="352">
        <f t="shared" si="1"/>
        <v>0</v>
      </c>
      <c r="AA46" s="114"/>
      <c r="AB46" s="14"/>
      <c r="AC46" s="14"/>
      <c r="AD46" s="14"/>
      <c r="AE46" s="14"/>
      <c r="AF46" s="14"/>
      <c r="AG46" s="14"/>
      <c r="AH46" s="14"/>
      <c r="AI46" s="14"/>
      <c r="AJ46" s="14"/>
      <c r="AK46" s="16"/>
      <c r="AL46" s="352">
        <f t="shared" si="2"/>
        <v>0</v>
      </c>
      <c r="AM46" s="114">
        <v>64</v>
      </c>
      <c r="AN46" s="14">
        <v>0</v>
      </c>
      <c r="AO46" s="14">
        <v>0</v>
      </c>
      <c r="AP46" s="14">
        <v>0</v>
      </c>
      <c r="AQ46" s="14">
        <v>30</v>
      </c>
      <c r="AR46" s="14"/>
      <c r="AS46" s="14"/>
      <c r="AT46" s="16"/>
      <c r="AU46" s="16"/>
      <c r="AV46" s="16"/>
      <c r="AW46" s="16"/>
      <c r="AX46" s="352">
        <f t="shared" si="3"/>
        <v>94</v>
      </c>
      <c r="AY46" s="114"/>
      <c r="AZ46" s="14"/>
      <c r="BA46" s="14"/>
      <c r="BB46" s="14"/>
      <c r="BC46" s="14"/>
      <c r="BD46" s="14"/>
      <c r="BE46" s="14"/>
      <c r="BF46" s="14"/>
      <c r="BG46" s="16"/>
      <c r="BH46" s="353">
        <f t="shared" si="4"/>
        <v>0</v>
      </c>
      <c r="BI46" s="380">
        <f t="shared" si="5"/>
        <v>94</v>
      </c>
      <c r="BJ46" s="354">
        <v>44</v>
      </c>
    </row>
    <row r="47" spans="1:62" x14ac:dyDescent="0.3">
      <c r="A47" s="53">
        <v>45</v>
      </c>
      <c r="B47" s="355" t="s">
        <v>37</v>
      </c>
      <c r="C47" s="38">
        <v>33.5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6">
        <v>0</v>
      </c>
      <c r="N47" s="352">
        <f t="shared" si="0"/>
        <v>33.5</v>
      </c>
      <c r="O47" s="114"/>
      <c r="P47" s="14"/>
      <c r="Q47" s="14"/>
      <c r="R47" s="14"/>
      <c r="S47" s="14"/>
      <c r="T47" s="14"/>
      <c r="U47" s="14"/>
      <c r="V47" s="14"/>
      <c r="W47" s="14"/>
      <c r="X47" s="14"/>
      <c r="Y47" s="16"/>
      <c r="Z47" s="352">
        <f t="shared" si="1"/>
        <v>0</v>
      </c>
      <c r="AA47" s="114"/>
      <c r="AB47" s="14"/>
      <c r="AC47" s="14"/>
      <c r="AD47" s="14"/>
      <c r="AE47" s="14"/>
      <c r="AF47" s="14"/>
      <c r="AG47" s="14"/>
      <c r="AH47" s="14"/>
      <c r="AI47" s="14"/>
      <c r="AJ47" s="14"/>
      <c r="AK47" s="16"/>
      <c r="AL47" s="352">
        <f t="shared" si="2"/>
        <v>0</v>
      </c>
      <c r="AM47" s="114"/>
      <c r="AN47" s="14"/>
      <c r="AO47" s="14"/>
      <c r="AP47" s="14"/>
      <c r="AQ47" s="14"/>
      <c r="AR47" s="14"/>
      <c r="AS47" s="14"/>
      <c r="AT47" s="16"/>
      <c r="AU47" s="16"/>
      <c r="AV47" s="16"/>
      <c r="AW47" s="16"/>
      <c r="AX47" s="352">
        <f t="shared" si="3"/>
        <v>0</v>
      </c>
      <c r="AY47" s="114"/>
      <c r="AZ47" s="14"/>
      <c r="BA47" s="14"/>
      <c r="BB47" s="14"/>
      <c r="BC47" s="14"/>
      <c r="BD47" s="14"/>
      <c r="BE47" s="14"/>
      <c r="BF47" s="14"/>
      <c r="BG47" s="16"/>
      <c r="BH47" s="353">
        <f t="shared" si="4"/>
        <v>0</v>
      </c>
      <c r="BI47" s="380">
        <f t="shared" si="5"/>
        <v>33.5</v>
      </c>
      <c r="BJ47" s="354">
        <v>45</v>
      </c>
    </row>
    <row r="48" spans="1:62" ht="19.5" thickBot="1" x14ac:dyDescent="0.35">
      <c r="A48" s="53">
        <v>46</v>
      </c>
      <c r="B48" s="378" t="s">
        <v>21</v>
      </c>
      <c r="C48" s="38"/>
      <c r="D48" s="14"/>
      <c r="E48" s="14"/>
      <c r="F48" s="14"/>
      <c r="G48" s="14"/>
      <c r="H48" s="14"/>
      <c r="I48" s="14"/>
      <c r="J48" s="14"/>
      <c r="K48" s="14"/>
      <c r="L48" s="14"/>
      <c r="M48" s="377"/>
      <c r="N48" s="361">
        <f t="shared" si="0"/>
        <v>0</v>
      </c>
      <c r="O48" s="114"/>
      <c r="P48" s="14"/>
      <c r="Q48" s="14"/>
      <c r="R48" s="14"/>
      <c r="S48" s="14"/>
      <c r="T48" s="14"/>
      <c r="U48" s="14"/>
      <c r="V48" s="14"/>
      <c r="W48" s="14"/>
      <c r="X48" s="14"/>
      <c r="Y48" s="16"/>
      <c r="Z48" s="361">
        <f t="shared" si="1"/>
        <v>0</v>
      </c>
      <c r="AA48" s="114"/>
      <c r="AB48" s="14"/>
      <c r="AC48" s="14"/>
      <c r="AD48" s="14"/>
      <c r="AE48" s="14"/>
      <c r="AF48" s="14"/>
      <c r="AG48" s="14"/>
      <c r="AH48" s="14"/>
      <c r="AI48" s="14"/>
      <c r="AJ48" s="14"/>
      <c r="AK48" s="16"/>
      <c r="AL48" s="361">
        <f t="shared" si="2"/>
        <v>0</v>
      </c>
      <c r="AM48" s="114"/>
      <c r="AN48" s="14"/>
      <c r="AO48" s="14"/>
      <c r="AP48" s="14"/>
      <c r="AQ48" s="14"/>
      <c r="AR48" s="14"/>
      <c r="AS48" s="14"/>
      <c r="AT48" s="16"/>
      <c r="AU48" s="16"/>
      <c r="AV48" s="16"/>
      <c r="AW48" s="16"/>
      <c r="AX48" s="361">
        <f t="shared" si="3"/>
        <v>0</v>
      </c>
      <c r="AY48" s="367"/>
      <c r="AZ48" s="259"/>
      <c r="BA48" s="259"/>
      <c r="BB48" s="259"/>
      <c r="BC48" s="259"/>
      <c r="BD48" s="259"/>
      <c r="BE48" s="259"/>
      <c r="BF48" s="259"/>
      <c r="BG48" s="377"/>
      <c r="BH48" s="362">
        <f t="shared" si="4"/>
        <v>0</v>
      </c>
      <c r="BI48" s="381">
        <f t="shared" si="5"/>
        <v>0</v>
      </c>
      <c r="BJ48" s="363">
        <v>46</v>
      </c>
    </row>
  </sheetData>
  <sortState ref="B3:BI48">
    <sortCondition descending="1" ref="BI3:BI48"/>
  </sortState>
  <mergeCells count="24">
    <mergeCell ref="BJ1:BJ2"/>
    <mergeCell ref="AK1:AK2"/>
    <mergeCell ref="AL1:AL2"/>
    <mergeCell ref="AM1:AQ1"/>
    <mergeCell ref="AR1:AV1"/>
    <mergeCell ref="AW1:AW2"/>
    <mergeCell ref="AX1:AX2"/>
    <mergeCell ref="AY1:BB1"/>
    <mergeCell ref="BC1:BF1"/>
    <mergeCell ref="BG1:BG2"/>
    <mergeCell ref="BH1:BH2"/>
    <mergeCell ref="BI1:BI2"/>
    <mergeCell ref="AF1:AJ1"/>
    <mergeCell ref="A1:A2"/>
    <mergeCell ref="B1:B2"/>
    <mergeCell ref="C1:G1"/>
    <mergeCell ref="H1:L1"/>
    <mergeCell ref="M1:M2"/>
    <mergeCell ref="N1:N2"/>
    <mergeCell ref="O1:S1"/>
    <mergeCell ref="T1:X1"/>
    <mergeCell ref="Y1:Y2"/>
    <mergeCell ref="Z1:Z2"/>
    <mergeCell ref="AA1:A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41"/>
  <sheetViews>
    <sheetView topLeftCell="A4" zoomScale="90" zoomScaleNormal="90" workbookViewId="0">
      <selection activeCell="G13" sqref="G13"/>
    </sheetView>
  </sheetViews>
  <sheetFormatPr defaultRowHeight="15" x14ac:dyDescent="0.25"/>
  <cols>
    <col min="1" max="1" width="4.140625" customWidth="1"/>
    <col min="2" max="2" width="24" style="386" customWidth="1"/>
    <col min="3" max="6" width="3.5703125" customWidth="1"/>
    <col min="7" max="7" width="4.28515625" customWidth="1"/>
    <col min="8" max="11" width="4.140625" style="176" customWidth="1"/>
    <col min="12" max="12" width="4.28515625" style="166" customWidth="1"/>
    <col min="13" max="16" width="4.140625" style="176" customWidth="1"/>
    <col min="17" max="17" width="4.28515625" style="171" customWidth="1"/>
    <col min="18" max="21" width="3.7109375" style="176" customWidth="1"/>
    <col min="22" max="22" width="4.42578125" style="166" customWidth="1"/>
    <col min="23" max="26" width="3.7109375" style="176" customWidth="1"/>
    <col min="27" max="27" width="4.42578125" style="166" customWidth="1"/>
    <col min="28" max="31" width="3.7109375" style="176" customWidth="1"/>
    <col min="32" max="32" width="4.28515625" style="166" customWidth="1"/>
    <col min="33" max="36" width="3.7109375" style="176" customWidth="1"/>
    <col min="37" max="37" width="4.42578125" style="166" customWidth="1"/>
    <col min="38" max="41" width="3.7109375" style="176" customWidth="1"/>
    <col min="42" max="42" width="4.42578125" style="171" customWidth="1"/>
    <col min="43" max="46" width="4.42578125" style="314" customWidth="1"/>
    <col min="47" max="47" width="4.42578125" style="171" customWidth="1"/>
    <col min="48" max="51" width="3.7109375" style="176" customWidth="1"/>
    <col min="52" max="52" width="4.42578125" style="166" customWidth="1"/>
    <col min="53" max="56" width="3.7109375" style="177" customWidth="1"/>
    <col min="57" max="57" width="4.42578125" customWidth="1"/>
    <col min="58" max="64" width="4.85546875" customWidth="1"/>
    <col min="65" max="65" width="13.28515625" customWidth="1"/>
    <col min="66" max="66" width="5.5703125" customWidth="1"/>
    <col min="67" max="70" width="3.5703125" customWidth="1"/>
    <col min="71" max="71" width="4.42578125" customWidth="1"/>
    <col min="72" max="75" width="4.140625" style="176" customWidth="1"/>
    <col min="76" max="76" width="4.42578125" customWidth="1"/>
    <col min="77" max="80" width="4.140625" style="176" customWidth="1"/>
    <col min="81" max="81" width="4.42578125" style="171" customWidth="1"/>
    <col min="82" max="85" width="3.7109375" style="176" customWidth="1"/>
    <col min="86" max="86" width="4.42578125" style="166" customWidth="1"/>
    <col min="87" max="90" width="3.5703125" style="177" customWidth="1"/>
    <col min="91" max="91" width="4.140625" customWidth="1"/>
    <col min="92" max="95" width="3.5703125" style="177" customWidth="1"/>
    <col min="96" max="96" width="4.42578125" customWidth="1"/>
    <col min="97" max="100" width="3.5703125" style="177" customWidth="1"/>
    <col min="101" max="106" width="4.42578125" customWidth="1"/>
    <col min="107" max="110" width="3.5703125" style="177" customWidth="1"/>
    <col min="111" max="111" width="4.42578125" customWidth="1"/>
    <col min="112" max="115" width="3.5703125" style="177" customWidth="1"/>
    <col min="116" max="116" width="4.42578125" customWidth="1"/>
    <col min="117" max="120" width="3.5703125" style="177" customWidth="1"/>
    <col min="121" max="121" width="4.42578125" customWidth="1"/>
    <col min="122" max="128" width="4.7109375" customWidth="1"/>
    <col min="129" max="129" width="13.5703125" customWidth="1"/>
    <col min="130" max="130" width="7" customWidth="1"/>
    <col min="131" max="131" width="13.85546875" customWidth="1"/>
    <col min="132" max="132" width="7" customWidth="1"/>
  </cols>
  <sheetData>
    <row r="1" spans="1:132" ht="19.5" customHeight="1" thickBot="1" x14ac:dyDescent="0.3">
      <c r="A1" s="408" t="s">
        <v>44</v>
      </c>
      <c r="B1" s="448" t="s">
        <v>41</v>
      </c>
      <c r="C1" s="449" t="s">
        <v>58</v>
      </c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0"/>
      <c r="AF1" s="450"/>
      <c r="AG1" s="450"/>
      <c r="AH1" s="450"/>
      <c r="AI1" s="450"/>
      <c r="AJ1" s="450"/>
      <c r="AK1" s="450"/>
      <c r="AL1" s="450"/>
      <c r="AM1" s="450"/>
      <c r="AN1" s="450"/>
      <c r="AO1" s="450"/>
      <c r="AP1" s="450"/>
      <c r="AQ1" s="450"/>
      <c r="AR1" s="450"/>
      <c r="AS1" s="450"/>
      <c r="AT1" s="450"/>
      <c r="AU1" s="450"/>
      <c r="AV1" s="450"/>
      <c r="AW1" s="450"/>
      <c r="AX1" s="450"/>
      <c r="AY1" s="450"/>
      <c r="AZ1" s="450"/>
      <c r="BA1" s="450"/>
      <c r="BB1" s="450"/>
      <c r="BC1" s="450"/>
      <c r="BD1" s="450"/>
      <c r="BE1" s="450"/>
      <c r="BF1" s="450"/>
      <c r="BG1" s="450"/>
      <c r="BH1" s="450"/>
      <c r="BI1" s="450"/>
      <c r="BJ1" s="450"/>
      <c r="BK1" s="450"/>
      <c r="BL1" s="450"/>
      <c r="BM1" s="450"/>
      <c r="BN1" s="451"/>
      <c r="BO1" s="449" t="s">
        <v>59</v>
      </c>
      <c r="BP1" s="450"/>
      <c r="BQ1" s="450"/>
      <c r="BR1" s="450"/>
      <c r="BS1" s="450"/>
      <c r="BT1" s="450"/>
      <c r="BU1" s="450"/>
      <c r="BV1" s="450"/>
      <c r="BW1" s="450"/>
      <c r="BX1" s="450"/>
      <c r="BY1" s="450"/>
      <c r="BZ1" s="450"/>
      <c r="CA1" s="450"/>
      <c r="CB1" s="450"/>
      <c r="CC1" s="450"/>
      <c r="CD1" s="450"/>
      <c r="CE1" s="450"/>
      <c r="CF1" s="450"/>
      <c r="CG1" s="450"/>
      <c r="CH1" s="450"/>
      <c r="CI1" s="450"/>
      <c r="CJ1" s="450"/>
      <c r="CK1" s="450"/>
      <c r="CL1" s="450"/>
      <c r="CM1" s="450"/>
      <c r="CN1" s="450"/>
      <c r="CO1" s="450"/>
      <c r="CP1" s="450"/>
      <c r="CQ1" s="450"/>
      <c r="CR1" s="450"/>
      <c r="CS1" s="450"/>
      <c r="CT1" s="450"/>
      <c r="CU1" s="450"/>
      <c r="CV1" s="450"/>
      <c r="CW1" s="450"/>
      <c r="CX1" s="450"/>
      <c r="CY1" s="450"/>
      <c r="CZ1" s="450"/>
      <c r="DA1" s="450"/>
      <c r="DB1" s="450"/>
      <c r="DC1" s="450"/>
      <c r="DD1" s="450"/>
      <c r="DE1" s="450"/>
      <c r="DF1" s="450"/>
      <c r="DG1" s="450"/>
      <c r="DH1" s="450"/>
      <c r="DI1" s="450"/>
      <c r="DJ1" s="450"/>
      <c r="DK1" s="450"/>
      <c r="DL1" s="450"/>
      <c r="DM1" s="450"/>
      <c r="DN1" s="450"/>
      <c r="DO1" s="450"/>
      <c r="DP1" s="450"/>
      <c r="DQ1" s="450"/>
      <c r="DR1" s="450"/>
      <c r="DS1" s="450"/>
      <c r="DT1" s="450"/>
      <c r="DU1" s="450"/>
      <c r="DV1" s="450"/>
      <c r="DW1" s="450"/>
      <c r="DX1" s="450"/>
      <c r="DY1" s="450"/>
      <c r="DZ1" s="451"/>
      <c r="EA1" s="443" t="s">
        <v>45</v>
      </c>
      <c r="EB1" s="443" t="s">
        <v>46</v>
      </c>
    </row>
    <row r="2" spans="1:132" ht="19.5" customHeight="1" thickBot="1" x14ac:dyDescent="0.3">
      <c r="A2" s="447"/>
      <c r="B2" s="448"/>
      <c r="C2" s="449" t="s">
        <v>141</v>
      </c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  <c r="AB2" s="450"/>
      <c r="AC2" s="450"/>
      <c r="AD2" s="450"/>
      <c r="AE2" s="450"/>
      <c r="AF2" s="450"/>
      <c r="AG2" s="450"/>
      <c r="AH2" s="450"/>
      <c r="AI2" s="450"/>
      <c r="AJ2" s="450"/>
      <c r="AK2" s="450"/>
      <c r="AL2" s="450"/>
      <c r="AM2" s="450"/>
      <c r="AN2" s="450"/>
      <c r="AO2" s="450"/>
      <c r="AP2" s="450"/>
      <c r="AQ2" s="450"/>
      <c r="AR2" s="450"/>
      <c r="AS2" s="450"/>
      <c r="AT2" s="450"/>
      <c r="AU2" s="450"/>
      <c r="AV2" s="450"/>
      <c r="AW2" s="450"/>
      <c r="AX2" s="450"/>
      <c r="AY2" s="450"/>
      <c r="AZ2" s="450"/>
      <c r="BA2" s="450"/>
      <c r="BB2" s="450"/>
      <c r="BC2" s="450"/>
      <c r="BD2" s="450"/>
      <c r="BE2" s="450"/>
      <c r="BF2" s="450"/>
      <c r="BG2" s="450"/>
      <c r="BH2" s="450"/>
      <c r="BI2" s="450"/>
      <c r="BJ2" s="450"/>
      <c r="BK2" s="450"/>
      <c r="BL2" s="451"/>
      <c r="BM2" s="443" t="s">
        <v>47</v>
      </c>
      <c r="BN2" s="443" t="s">
        <v>43</v>
      </c>
      <c r="BO2" s="449" t="s">
        <v>141</v>
      </c>
      <c r="BP2" s="450"/>
      <c r="BQ2" s="450"/>
      <c r="BR2" s="450"/>
      <c r="BS2" s="450"/>
      <c r="BT2" s="450"/>
      <c r="BU2" s="450"/>
      <c r="BV2" s="450"/>
      <c r="BW2" s="450"/>
      <c r="BX2" s="450"/>
      <c r="BY2" s="450"/>
      <c r="BZ2" s="450"/>
      <c r="CA2" s="450"/>
      <c r="CB2" s="450"/>
      <c r="CC2" s="450"/>
      <c r="CD2" s="450"/>
      <c r="CE2" s="450"/>
      <c r="CF2" s="450"/>
      <c r="CG2" s="450"/>
      <c r="CH2" s="450"/>
      <c r="CI2" s="450"/>
      <c r="CJ2" s="450"/>
      <c r="CK2" s="450"/>
      <c r="CL2" s="450"/>
      <c r="CM2" s="450"/>
      <c r="CN2" s="450"/>
      <c r="CO2" s="450"/>
      <c r="CP2" s="450"/>
      <c r="CQ2" s="450"/>
      <c r="CR2" s="450"/>
      <c r="CS2" s="450"/>
      <c r="CT2" s="450"/>
      <c r="CU2" s="450"/>
      <c r="CV2" s="450"/>
      <c r="CW2" s="450"/>
      <c r="CX2" s="450"/>
      <c r="CY2" s="450"/>
      <c r="CZ2" s="450"/>
      <c r="DA2" s="450"/>
      <c r="DB2" s="450"/>
      <c r="DC2" s="450"/>
      <c r="DD2" s="450"/>
      <c r="DE2" s="450"/>
      <c r="DF2" s="450"/>
      <c r="DG2" s="450"/>
      <c r="DH2" s="450"/>
      <c r="DI2" s="450"/>
      <c r="DJ2" s="450"/>
      <c r="DK2" s="450"/>
      <c r="DL2" s="450"/>
      <c r="DM2" s="450"/>
      <c r="DN2" s="450"/>
      <c r="DO2" s="450"/>
      <c r="DP2" s="450"/>
      <c r="DQ2" s="450"/>
      <c r="DR2" s="450"/>
      <c r="DS2" s="450"/>
      <c r="DT2" s="450"/>
      <c r="DU2" s="450"/>
      <c r="DV2" s="450"/>
      <c r="DW2" s="452"/>
      <c r="DX2" s="451"/>
      <c r="DY2" s="443" t="s">
        <v>47</v>
      </c>
      <c r="DZ2" s="443" t="s">
        <v>43</v>
      </c>
      <c r="EA2" s="444"/>
      <c r="EB2" s="444"/>
    </row>
    <row r="3" spans="1:132" ht="58.5" customHeight="1" thickBot="1" x14ac:dyDescent="0.3">
      <c r="A3" s="447"/>
      <c r="B3" s="448"/>
      <c r="C3" s="431" t="s">
        <v>87</v>
      </c>
      <c r="D3" s="432"/>
      <c r="E3" s="432"/>
      <c r="F3" s="432"/>
      <c r="G3" s="433"/>
      <c r="H3" s="431" t="s">
        <v>79</v>
      </c>
      <c r="I3" s="432"/>
      <c r="J3" s="432"/>
      <c r="K3" s="432"/>
      <c r="L3" s="433"/>
      <c r="M3" s="431" t="s">
        <v>86</v>
      </c>
      <c r="N3" s="432"/>
      <c r="O3" s="432"/>
      <c r="P3" s="432"/>
      <c r="Q3" s="433"/>
      <c r="R3" s="440" t="s">
        <v>28</v>
      </c>
      <c r="S3" s="441"/>
      <c r="T3" s="441"/>
      <c r="U3" s="441"/>
      <c r="V3" s="442"/>
      <c r="W3" s="431" t="s">
        <v>29</v>
      </c>
      <c r="X3" s="432"/>
      <c r="Y3" s="432"/>
      <c r="Z3" s="432"/>
      <c r="AA3" s="433"/>
      <c r="AB3" s="431" t="s">
        <v>33</v>
      </c>
      <c r="AC3" s="432"/>
      <c r="AD3" s="432"/>
      <c r="AE3" s="432"/>
      <c r="AF3" s="433"/>
      <c r="AG3" s="431" t="s">
        <v>34</v>
      </c>
      <c r="AH3" s="432"/>
      <c r="AI3" s="432"/>
      <c r="AJ3" s="432"/>
      <c r="AK3" s="433"/>
      <c r="AL3" s="431" t="s">
        <v>60</v>
      </c>
      <c r="AM3" s="432"/>
      <c r="AN3" s="432"/>
      <c r="AO3" s="432"/>
      <c r="AP3" s="433"/>
      <c r="AQ3" s="431" t="s">
        <v>142</v>
      </c>
      <c r="AR3" s="432"/>
      <c r="AS3" s="432"/>
      <c r="AT3" s="432"/>
      <c r="AU3" s="433"/>
      <c r="AV3" s="431" t="s">
        <v>62</v>
      </c>
      <c r="AW3" s="432"/>
      <c r="AX3" s="432"/>
      <c r="AY3" s="432"/>
      <c r="AZ3" s="433"/>
      <c r="BA3" s="431" t="s">
        <v>61</v>
      </c>
      <c r="BB3" s="432"/>
      <c r="BC3" s="432"/>
      <c r="BD3" s="432"/>
      <c r="BE3" s="433"/>
      <c r="BF3" s="443" t="s">
        <v>30</v>
      </c>
      <c r="BG3" s="443" t="s">
        <v>85</v>
      </c>
      <c r="BH3" s="443" t="s">
        <v>84</v>
      </c>
      <c r="BI3" s="443" t="s">
        <v>90</v>
      </c>
      <c r="BJ3" s="443" t="s">
        <v>69</v>
      </c>
      <c r="BK3" s="443" t="s">
        <v>68</v>
      </c>
      <c r="BL3" s="443" t="s">
        <v>70</v>
      </c>
      <c r="BM3" s="444"/>
      <c r="BN3" s="444"/>
      <c r="BO3" s="431" t="s">
        <v>87</v>
      </c>
      <c r="BP3" s="432"/>
      <c r="BQ3" s="432"/>
      <c r="BR3" s="432"/>
      <c r="BS3" s="433"/>
      <c r="BT3" s="431" t="s">
        <v>79</v>
      </c>
      <c r="BU3" s="432"/>
      <c r="BV3" s="432"/>
      <c r="BW3" s="432"/>
      <c r="BX3" s="433"/>
      <c r="BY3" s="431" t="s">
        <v>86</v>
      </c>
      <c r="BZ3" s="432"/>
      <c r="CA3" s="432"/>
      <c r="CB3" s="432"/>
      <c r="CC3" s="433"/>
      <c r="CD3" s="440" t="s">
        <v>28</v>
      </c>
      <c r="CE3" s="441"/>
      <c r="CF3" s="441"/>
      <c r="CG3" s="441"/>
      <c r="CH3" s="442"/>
      <c r="CI3" s="446" t="s">
        <v>29</v>
      </c>
      <c r="CJ3" s="441"/>
      <c r="CK3" s="441"/>
      <c r="CL3" s="441"/>
      <c r="CM3" s="442"/>
      <c r="CN3" s="446" t="s">
        <v>33</v>
      </c>
      <c r="CO3" s="441"/>
      <c r="CP3" s="441"/>
      <c r="CQ3" s="441"/>
      <c r="CR3" s="442"/>
      <c r="CS3" s="446" t="s">
        <v>34</v>
      </c>
      <c r="CT3" s="441"/>
      <c r="CU3" s="441"/>
      <c r="CV3" s="441"/>
      <c r="CW3" s="442"/>
      <c r="CX3" s="446" t="s">
        <v>142</v>
      </c>
      <c r="CY3" s="441"/>
      <c r="CZ3" s="441"/>
      <c r="DA3" s="441"/>
      <c r="DB3" s="442"/>
      <c r="DC3" s="446" t="s">
        <v>60</v>
      </c>
      <c r="DD3" s="441"/>
      <c r="DE3" s="441"/>
      <c r="DF3" s="441"/>
      <c r="DG3" s="442"/>
      <c r="DH3" s="446" t="s">
        <v>62</v>
      </c>
      <c r="DI3" s="441"/>
      <c r="DJ3" s="441"/>
      <c r="DK3" s="441"/>
      <c r="DL3" s="442"/>
      <c r="DM3" s="446" t="s">
        <v>61</v>
      </c>
      <c r="DN3" s="441"/>
      <c r="DO3" s="441"/>
      <c r="DP3" s="441"/>
      <c r="DQ3" s="441"/>
      <c r="DR3" s="443" t="s">
        <v>30</v>
      </c>
      <c r="DS3" s="443" t="s">
        <v>85</v>
      </c>
      <c r="DT3" s="443" t="s">
        <v>84</v>
      </c>
      <c r="DU3" s="443" t="s">
        <v>90</v>
      </c>
      <c r="DV3" s="443" t="s">
        <v>69</v>
      </c>
      <c r="DW3" s="443" t="s">
        <v>68</v>
      </c>
      <c r="DX3" s="443" t="s">
        <v>70</v>
      </c>
      <c r="DY3" s="444"/>
      <c r="DZ3" s="444"/>
      <c r="EA3" s="444"/>
      <c r="EB3" s="444"/>
    </row>
    <row r="4" spans="1:132" ht="18.75" customHeight="1" thickBot="1" x14ac:dyDescent="0.3">
      <c r="A4" s="371"/>
      <c r="B4" s="387"/>
      <c r="C4" s="453" t="s">
        <v>63</v>
      </c>
      <c r="D4" s="454"/>
      <c r="E4" s="454"/>
      <c r="F4" s="455"/>
      <c r="G4" s="217" t="s">
        <v>71</v>
      </c>
      <c r="H4" s="434" t="s">
        <v>63</v>
      </c>
      <c r="I4" s="435"/>
      <c r="J4" s="435"/>
      <c r="K4" s="436"/>
      <c r="L4" s="169" t="s">
        <v>71</v>
      </c>
      <c r="M4" s="434" t="s">
        <v>63</v>
      </c>
      <c r="N4" s="435"/>
      <c r="O4" s="435"/>
      <c r="P4" s="436"/>
      <c r="Q4" s="169" t="s">
        <v>71</v>
      </c>
      <c r="R4" s="437" t="s">
        <v>63</v>
      </c>
      <c r="S4" s="438"/>
      <c r="T4" s="438"/>
      <c r="U4" s="439"/>
      <c r="V4" s="169" t="s">
        <v>71</v>
      </c>
      <c r="W4" s="434" t="s">
        <v>63</v>
      </c>
      <c r="X4" s="435"/>
      <c r="Y4" s="435"/>
      <c r="Z4" s="436"/>
      <c r="AA4" s="156" t="s">
        <v>71</v>
      </c>
      <c r="AB4" s="437" t="s">
        <v>63</v>
      </c>
      <c r="AC4" s="438"/>
      <c r="AD4" s="438"/>
      <c r="AE4" s="439"/>
      <c r="AF4" s="169" t="s">
        <v>71</v>
      </c>
      <c r="AG4" s="437" t="s">
        <v>63</v>
      </c>
      <c r="AH4" s="438"/>
      <c r="AI4" s="438"/>
      <c r="AJ4" s="439"/>
      <c r="AK4" s="169" t="s">
        <v>71</v>
      </c>
      <c r="AL4" s="437" t="s">
        <v>63</v>
      </c>
      <c r="AM4" s="438"/>
      <c r="AN4" s="438"/>
      <c r="AO4" s="439"/>
      <c r="AP4" s="169" t="s">
        <v>71</v>
      </c>
      <c r="AQ4" s="437" t="s">
        <v>63</v>
      </c>
      <c r="AR4" s="438"/>
      <c r="AS4" s="438"/>
      <c r="AT4" s="439"/>
      <c r="AU4" s="269" t="s">
        <v>71</v>
      </c>
      <c r="AV4" s="437" t="s">
        <v>63</v>
      </c>
      <c r="AW4" s="438"/>
      <c r="AX4" s="438"/>
      <c r="AY4" s="439"/>
      <c r="AZ4" s="169" t="s">
        <v>71</v>
      </c>
      <c r="BA4" s="437" t="s">
        <v>63</v>
      </c>
      <c r="BB4" s="438"/>
      <c r="BC4" s="438"/>
      <c r="BD4" s="439"/>
      <c r="BE4" s="169" t="s">
        <v>71</v>
      </c>
      <c r="BF4" s="445"/>
      <c r="BG4" s="445"/>
      <c r="BH4" s="445"/>
      <c r="BI4" s="445"/>
      <c r="BJ4" s="445"/>
      <c r="BK4" s="445"/>
      <c r="BL4" s="445"/>
      <c r="BM4" s="445"/>
      <c r="BN4" s="444"/>
      <c r="BO4" s="431" t="s">
        <v>63</v>
      </c>
      <c r="BP4" s="432"/>
      <c r="BQ4" s="432"/>
      <c r="BR4" s="433"/>
      <c r="BS4" s="169" t="s">
        <v>71</v>
      </c>
      <c r="BT4" s="437" t="s">
        <v>63</v>
      </c>
      <c r="BU4" s="438"/>
      <c r="BV4" s="438"/>
      <c r="BW4" s="439"/>
      <c r="BX4" s="169" t="s">
        <v>71</v>
      </c>
      <c r="BY4" s="434" t="s">
        <v>63</v>
      </c>
      <c r="BZ4" s="435"/>
      <c r="CA4" s="435"/>
      <c r="CB4" s="436"/>
      <c r="CC4" s="169" t="s">
        <v>71</v>
      </c>
      <c r="CD4" s="437" t="s">
        <v>63</v>
      </c>
      <c r="CE4" s="438"/>
      <c r="CF4" s="438"/>
      <c r="CG4" s="439"/>
      <c r="CH4" s="169" t="s">
        <v>71</v>
      </c>
      <c r="CI4" s="437" t="s">
        <v>63</v>
      </c>
      <c r="CJ4" s="438"/>
      <c r="CK4" s="438"/>
      <c r="CL4" s="439"/>
      <c r="CM4" s="169" t="s">
        <v>71</v>
      </c>
      <c r="CN4" s="437" t="s">
        <v>63</v>
      </c>
      <c r="CO4" s="438"/>
      <c r="CP4" s="438"/>
      <c r="CQ4" s="439"/>
      <c r="CR4" s="169" t="s">
        <v>71</v>
      </c>
      <c r="CS4" s="437" t="s">
        <v>63</v>
      </c>
      <c r="CT4" s="438"/>
      <c r="CU4" s="438"/>
      <c r="CV4" s="439"/>
      <c r="CW4" s="169" t="s">
        <v>71</v>
      </c>
      <c r="CX4" s="437" t="s">
        <v>63</v>
      </c>
      <c r="CY4" s="438"/>
      <c r="CZ4" s="438"/>
      <c r="DA4" s="439"/>
      <c r="DB4" s="269" t="s">
        <v>71</v>
      </c>
      <c r="DC4" s="437" t="s">
        <v>63</v>
      </c>
      <c r="DD4" s="438"/>
      <c r="DE4" s="438"/>
      <c r="DF4" s="439"/>
      <c r="DG4" s="169" t="s">
        <v>71</v>
      </c>
      <c r="DH4" s="437" t="s">
        <v>63</v>
      </c>
      <c r="DI4" s="438"/>
      <c r="DJ4" s="438"/>
      <c r="DK4" s="439"/>
      <c r="DL4" s="169" t="s">
        <v>71</v>
      </c>
      <c r="DM4" s="437" t="s">
        <v>63</v>
      </c>
      <c r="DN4" s="438"/>
      <c r="DO4" s="438"/>
      <c r="DP4" s="439"/>
      <c r="DQ4" s="174" t="s">
        <v>71</v>
      </c>
      <c r="DR4" s="445"/>
      <c r="DS4" s="445"/>
      <c r="DT4" s="445"/>
      <c r="DU4" s="445"/>
      <c r="DV4" s="445"/>
      <c r="DW4" s="445"/>
      <c r="DX4" s="445"/>
      <c r="DY4" s="445"/>
      <c r="DZ4" s="444"/>
      <c r="EA4" s="444"/>
      <c r="EB4" s="444"/>
    </row>
    <row r="5" spans="1:132" ht="16.5" customHeight="1" x14ac:dyDescent="0.3">
      <c r="A5" s="245">
        <v>1</v>
      </c>
      <c r="B5" s="388" t="s">
        <v>16</v>
      </c>
      <c r="C5" s="224">
        <v>143</v>
      </c>
      <c r="D5" s="222">
        <v>137</v>
      </c>
      <c r="E5" s="222">
        <v>126</v>
      </c>
      <c r="F5" s="223">
        <v>110</v>
      </c>
      <c r="G5" s="301">
        <f t="shared" ref="G5:G41" si="0">F5+E5+D5+C5</f>
        <v>516</v>
      </c>
      <c r="H5" s="167">
        <v>150</v>
      </c>
      <c r="I5" s="61">
        <v>146</v>
      </c>
      <c r="J5" s="61">
        <v>143</v>
      </c>
      <c r="K5" s="172">
        <v>124</v>
      </c>
      <c r="L5" s="301">
        <f t="shared" ref="L5:L41" si="1">K5+J5+I5+H5</f>
        <v>563</v>
      </c>
      <c r="M5" s="167">
        <v>143</v>
      </c>
      <c r="N5" s="61">
        <v>137</v>
      </c>
      <c r="O5" s="61">
        <v>115</v>
      </c>
      <c r="P5" s="172">
        <v>114</v>
      </c>
      <c r="Q5" s="301">
        <f t="shared" ref="Q5:Q41" si="2">P5+O5+N5+M5</f>
        <v>509</v>
      </c>
      <c r="R5" s="167">
        <v>150</v>
      </c>
      <c r="S5" s="61">
        <v>137</v>
      </c>
      <c r="T5" s="61">
        <v>128</v>
      </c>
      <c r="U5" s="172">
        <v>115</v>
      </c>
      <c r="V5" s="301">
        <f t="shared" ref="V5:V41" si="3">U5+T5+S5+R5</f>
        <v>530</v>
      </c>
      <c r="W5" s="167">
        <v>143</v>
      </c>
      <c r="X5" s="61">
        <v>134</v>
      </c>
      <c r="Y5" s="61">
        <v>128</v>
      </c>
      <c r="Z5" s="172">
        <v>122</v>
      </c>
      <c r="AA5" s="301">
        <f t="shared" ref="AA5:AA41" si="4">Z5+Y5+X5+W5</f>
        <v>527</v>
      </c>
      <c r="AB5" s="224">
        <v>146</v>
      </c>
      <c r="AC5" s="222">
        <v>137</v>
      </c>
      <c r="AD5" s="222">
        <v>130</v>
      </c>
      <c r="AE5" s="223">
        <v>112</v>
      </c>
      <c r="AF5" s="301">
        <f t="shared" ref="AF5:AF41" si="5">AE5+AD5+AC5+AB5</f>
        <v>525</v>
      </c>
      <c r="AG5" s="224">
        <v>134</v>
      </c>
      <c r="AH5" s="222">
        <v>132</v>
      </c>
      <c r="AI5" s="222">
        <v>124</v>
      </c>
      <c r="AJ5" s="223">
        <v>118</v>
      </c>
      <c r="AK5" s="308">
        <f t="shared" ref="AK5:AK41" si="6">AJ5+AI5+AH5+AG5</f>
        <v>508</v>
      </c>
      <c r="AL5" s="224">
        <v>140</v>
      </c>
      <c r="AM5" s="222">
        <v>134</v>
      </c>
      <c r="AN5" s="222">
        <v>130</v>
      </c>
      <c r="AO5" s="223">
        <v>128</v>
      </c>
      <c r="AP5" s="304">
        <f t="shared" ref="AP5:AP41" si="7">AO5+AN5+AM5+AL5</f>
        <v>532</v>
      </c>
      <c r="AQ5" s="270">
        <v>150</v>
      </c>
      <c r="AR5" s="270">
        <v>146</v>
      </c>
      <c r="AS5" s="270">
        <v>140</v>
      </c>
      <c r="AT5" s="271">
        <v>132</v>
      </c>
      <c r="AU5" s="306">
        <f t="shared" ref="AU5:AU41" si="8">AT5+AS5+AR5+AQ5</f>
        <v>568</v>
      </c>
      <c r="AV5" s="266">
        <v>134</v>
      </c>
      <c r="AW5" s="267">
        <v>126</v>
      </c>
      <c r="AX5" s="267">
        <v>116</v>
      </c>
      <c r="AY5" s="268">
        <v>108</v>
      </c>
      <c r="AZ5" s="308">
        <f t="shared" ref="AZ5:AZ41" si="9">AY5+AX5+AW5+AV5</f>
        <v>484</v>
      </c>
      <c r="BA5" s="224">
        <v>150</v>
      </c>
      <c r="BB5" s="222">
        <v>146</v>
      </c>
      <c r="BC5" s="222">
        <v>143</v>
      </c>
      <c r="BD5" s="223">
        <v>140</v>
      </c>
      <c r="BE5" s="301">
        <f t="shared" ref="BE5:BE41" si="10">BD5+BC5+BB5+BA5</f>
        <v>579</v>
      </c>
      <c r="BF5" s="291">
        <v>450</v>
      </c>
      <c r="BG5" s="292">
        <v>420</v>
      </c>
      <c r="BH5" s="307">
        <v>145</v>
      </c>
      <c r="BI5" s="292">
        <v>225</v>
      </c>
      <c r="BJ5" s="292">
        <v>155</v>
      </c>
      <c r="BK5" s="307">
        <v>0</v>
      </c>
      <c r="BL5" s="292">
        <v>450</v>
      </c>
      <c r="BM5" s="226">
        <f>BL5+BJ5+BI5+BG5+BF5+BE5+AU5+AP5+AF5+AA5+V5+Q5+L5+G5</f>
        <v>6549</v>
      </c>
      <c r="BN5" s="182">
        <v>1</v>
      </c>
      <c r="BO5" s="224">
        <v>140</v>
      </c>
      <c r="BP5" s="222">
        <v>118</v>
      </c>
      <c r="BQ5" s="222">
        <v>116</v>
      </c>
      <c r="BR5" s="223">
        <v>113</v>
      </c>
      <c r="BS5" s="301">
        <f t="shared" ref="BS5:BS41" si="11">BR5+BQ5+BP5+BO5</f>
        <v>487</v>
      </c>
      <c r="BT5" s="167">
        <v>126</v>
      </c>
      <c r="BU5" s="61">
        <v>110</v>
      </c>
      <c r="BV5" s="61">
        <v>99</v>
      </c>
      <c r="BW5" s="172">
        <v>89</v>
      </c>
      <c r="BX5" s="301">
        <f t="shared" ref="BX5:BX41" si="12">BW5+BV5+BU5+BT5</f>
        <v>424</v>
      </c>
      <c r="BY5" s="167">
        <v>116</v>
      </c>
      <c r="BZ5" s="61"/>
      <c r="CA5" s="61"/>
      <c r="CB5" s="172"/>
      <c r="CC5" s="308">
        <f t="shared" ref="CC5:CC41" si="13">CB5+CA5+BZ5+BY5</f>
        <v>116</v>
      </c>
      <c r="CD5" s="167">
        <v>134</v>
      </c>
      <c r="CE5" s="61">
        <v>120</v>
      </c>
      <c r="CF5" s="61">
        <v>107</v>
      </c>
      <c r="CG5" s="172">
        <v>105</v>
      </c>
      <c r="CH5" s="301">
        <f t="shared" ref="CH5:CH41" si="14">CG5+CF5+CE5+CD5</f>
        <v>466</v>
      </c>
      <c r="CI5" s="224">
        <v>134</v>
      </c>
      <c r="CJ5" s="222">
        <v>124</v>
      </c>
      <c r="CK5" s="222">
        <v>106</v>
      </c>
      <c r="CL5" s="223">
        <v>105</v>
      </c>
      <c r="CM5" s="301">
        <f t="shared" ref="CM5:CM41" si="15">CL5+CK5+CJ5+CI5</f>
        <v>469</v>
      </c>
      <c r="CN5" s="224">
        <v>146</v>
      </c>
      <c r="CO5" s="222">
        <v>126</v>
      </c>
      <c r="CP5" s="222">
        <v>122</v>
      </c>
      <c r="CQ5" s="223">
        <v>120</v>
      </c>
      <c r="CR5" s="301">
        <f t="shared" ref="CR5:CR41" si="16">CQ5+CP5+CO5+CN5</f>
        <v>514</v>
      </c>
      <c r="CS5" s="224">
        <v>140</v>
      </c>
      <c r="CT5" s="222">
        <v>126</v>
      </c>
      <c r="CU5" s="222">
        <v>124</v>
      </c>
      <c r="CV5" s="223">
        <v>122</v>
      </c>
      <c r="CW5" s="301">
        <f t="shared" ref="CW5:CW41" si="17">CV5+CU5+CT5+CS5</f>
        <v>512</v>
      </c>
      <c r="CX5" s="272">
        <v>137</v>
      </c>
      <c r="CY5" s="270">
        <v>118</v>
      </c>
      <c r="CZ5" s="270"/>
      <c r="DA5" s="271"/>
      <c r="DB5" s="301">
        <f t="shared" ref="DB5:DB41" si="18">DA5+CZ5+CY5+CX5</f>
        <v>255</v>
      </c>
      <c r="DC5" s="266">
        <v>143</v>
      </c>
      <c r="DD5" s="267">
        <v>122</v>
      </c>
      <c r="DE5" s="267"/>
      <c r="DF5" s="268"/>
      <c r="DG5" s="301">
        <f t="shared" ref="DG5:DG41" si="19">DF5+DE5+DD5+DC5</f>
        <v>265</v>
      </c>
      <c r="DH5" s="167">
        <v>150</v>
      </c>
      <c r="DI5" s="61"/>
      <c r="DJ5" s="61"/>
      <c r="DK5" s="172"/>
      <c r="DL5" s="308">
        <f t="shared" ref="DL5:DL41" si="20">DK5+DJ5+DI5+DH5</f>
        <v>150</v>
      </c>
      <c r="DM5" s="224">
        <v>150</v>
      </c>
      <c r="DN5" s="222">
        <v>146</v>
      </c>
      <c r="DO5" s="222">
        <v>128</v>
      </c>
      <c r="DP5" s="223"/>
      <c r="DQ5" s="301">
        <f t="shared" ref="DQ5:DQ41" si="21">DP5+DO5+DN5+DM5</f>
        <v>424</v>
      </c>
      <c r="DR5" s="315">
        <v>450</v>
      </c>
      <c r="DS5" s="316">
        <v>420</v>
      </c>
      <c r="DT5" s="316">
        <v>72.5</v>
      </c>
      <c r="DU5" s="316">
        <v>225</v>
      </c>
      <c r="DV5" s="316">
        <v>155</v>
      </c>
      <c r="DW5" s="317">
        <v>0</v>
      </c>
      <c r="DX5" s="317">
        <v>0</v>
      </c>
      <c r="DY5" s="73">
        <f>DV5+DU5+DT5+DS5+DR5+DQ5+DG5+DB5+CW5+CR5+CM5+CH5+BX5+BS5</f>
        <v>5138.5</v>
      </c>
      <c r="DZ5" s="318">
        <v>2</v>
      </c>
      <c r="EA5" s="383">
        <f t="shared" ref="EA5:EA41" si="22">BM5+DY5</f>
        <v>11687.5</v>
      </c>
      <c r="EB5" s="49">
        <v>1</v>
      </c>
    </row>
    <row r="6" spans="1:132" ht="16.5" customHeight="1" x14ac:dyDescent="0.3">
      <c r="A6" s="54">
        <v>2</v>
      </c>
      <c r="B6" s="18" t="s">
        <v>1</v>
      </c>
      <c r="C6" s="59">
        <v>113</v>
      </c>
      <c r="D6" s="3">
        <v>100</v>
      </c>
      <c r="E6" s="3">
        <v>98</v>
      </c>
      <c r="F6" s="92">
        <v>85</v>
      </c>
      <c r="G6" s="302">
        <f t="shared" si="0"/>
        <v>396</v>
      </c>
      <c r="H6" s="63">
        <v>128</v>
      </c>
      <c r="I6" s="32">
        <v>114</v>
      </c>
      <c r="J6" s="32">
        <v>108</v>
      </c>
      <c r="K6" s="159">
        <v>107</v>
      </c>
      <c r="L6" s="302">
        <f t="shared" si="1"/>
        <v>457</v>
      </c>
      <c r="M6" s="63"/>
      <c r="N6" s="32"/>
      <c r="O6" s="32"/>
      <c r="P6" s="159"/>
      <c r="Q6" s="309">
        <f t="shared" si="2"/>
        <v>0</v>
      </c>
      <c r="R6" s="63">
        <v>126</v>
      </c>
      <c r="S6" s="32">
        <v>97</v>
      </c>
      <c r="T6" s="32">
        <v>83</v>
      </c>
      <c r="U6" s="159">
        <v>75</v>
      </c>
      <c r="V6" s="302">
        <f t="shared" si="3"/>
        <v>381</v>
      </c>
      <c r="W6" s="63">
        <v>109</v>
      </c>
      <c r="X6" s="32">
        <v>106</v>
      </c>
      <c r="Y6" s="32">
        <v>85</v>
      </c>
      <c r="Z6" s="159">
        <v>67</v>
      </c>
      <c r="AA6" s="302">
        <f t="shared" si="4"/>
        <v>367</v>
      </c>
      <c r="AB6" s="59">
        <v>105</v>
      </c>
      <c r="AC6" s="3">
        <v>88</v>
      </c>
      <c r="AD6" s="3">
        <v>81</v>
      </c>
      <c r="AE6" s="92"/>
      <c r="AF6" s="302">
        <f t="shared" si="5"/>
        <v>274</v>
      </c>
      <c r="AG6" s="58">
        <v>110</v>
      </c>
      <c r="AH6" s="3"/>
      <c r="AI6" s="3"/>
      <c r="AJ6" s="92"/>
      <c r="AK6" s="309">
        <f t="shared" si="6"/>
        <v>110</v>
      </c>
      <c r="AL6" s="58">
        <v>106</v>
      </c>
      <c r="AM6" s="3">
        <v>101</v>
      </c>
      <c r="AN6" s="3"/>
      <c r="AO6" s="92"/>
      <c r="AP6" s="305">
        <f t="shared" si="7"/>
        <v>207</v>
      </c>
      <c r="AQ6" s="32">
        <v>137</v>
      </c>
      <c r="AR6" s="32">
        <v>118</v>
      </c>
      <c r="AS6" s="32">
        <v>98</v>
      </c>
      <c r="AT6" s="159"/>
      <c r="AU6" s="302">
        <f t="shared" si="8"/>
        <v>353</v>
      </c>
      <c r="AV6" s="58">
        <v>120</v>
      </c>
      <c r="AW6" s="3">
        <v>107</v>
      </c>
      <c r="AX6" s="3">
        <v>105</v>
      </c>
      <c r="AY6" s="92"/>
      <c r="AZ6" s="302">
        <f t="shared" si="9"/>
        <v>332</v>
      </c>
      <c r="BA6" s="58">
        <v>106</v>
      </c>
      <c r="BB6" s="3">
        <v>91</v>
      </c>
      <c r="BC6" s="3">
        <v>88</v>
      </c>
      <c r="BD6" s="92"/>
      <c r="BE6" s="302">
        <f t="shared" si="10"/>
        <v>285</v>
      </c>
      <c r="BF6" s="286">
        <v>250</v>
      </c>
      <c r="BG6" s="285">
        <v>330</v>
      </c>
      <c r="BH6" s="310">
        <v>0</v>
      </c>
      <c r="BI6" s="285">
        <v>195</v>
      </c>
      <c r="BJ6" s="285">
        <v>165</v>
      </c>
      <c r="BK6" s="310">
        <v>0</v>
      </c>
      <c r="BL6" s="294">
        <v>290</v>
      </c>
      <c r="BM6" s="130">
        <f>BL6+BJ6+BI6+BG6+BF6+BE6+AZ6+AU6+AP6+AF6+AA6+V6+L6+G6</f>
        <v>4282</v>
      </c>
      <c r="BN6" s="79">
        <v>6</v>
      </c>
      <c r="BO6" s="58">
        <v>146</v>
      </c>
      <c r="BP6" s="3">
        <v>128</v>
      </c>
      <c r="BQ6" s="3">
        <v>122</v>
      </c>
      <c r="BR6" s="92">
        <v>101</v>
      </c>
      <c r="BS6" s="302">
        <f t="shared" si="11"/>
        <v>497</v>
      </c>
      <c r="BT6" s="63">
        <v>146</v>
      </c>
      <c r="BU6" s="32">
        <v>132</v>
      </c>
      <c r="BV6" s="32">
        <v>130</v>
      </c>
      <c r="BW6" s="159">
        <v>113</v>
      </c>
      <c r="BX6" s="302">
        <f t="shared" si="12"/>
        <v>521</v>
      </c>
      <c r="BY6" s="63">
        <v>137</v>
      </c>
      <c r="BZ6" s="32">
        <v>126</v>
      </c>
      <c r="CA6" s="32">
        <v>114</v>
      </c>
      <c r="CB6" s="159">
        <v>55</v>
      </c>
      <c r="CC6" s="309">
        <f t="shared" si="13"/>
        <v>432</v>
      </c>
      <c r="CD6" s="63">
        <v>150</v>
      </c>
      <c r="CE6" s="32">
        <v>146</v>
      </c>
      <c r="CF6" s="32">
        <v>128</v>
      </c>
      <c r="CG6" s="159">
        <v>112</v>
      </c>
      <c r="CH6" s="302">
        <f t="shared" si="14"/>
        <v>536</v>
      </c>
      <c r="CI6" s="58">
        <v>128</v>
      </c>
      <c r="CJ6" s="3">
        <v>118</v>
      </c>
      <c r="CK6" s="3">
        <v>109</v>
      </c>
      <c r="CL6" s="92">
        <v>104</v>
      </c>
      <c r="CM6" s="302">
        <f t="shared" si="15"/>
        <v>459</v>
      </c>
      <c r="CN6" s="58">
        <v>143</v>
      </c>
      <c r="CO6" s="3">
        <v>115</v>
      </c>
      <c r="CP6" s="3">
        <v>108</v>
      </c>
      <c r="CQ6" s="92">
        <v>106</v>
      </c>
      <c r="CR6" s="302">
        <f t="shared" si="16"/>
        <v>472</v>
      </c>
      <c r="CS6" s="58">
        <v>132</v>
      </c>
      <c r="CT6" s="3">
        <v>130</v>
      </c>
      <c r="CU6" s="3">
        <v>112</v>
      </c>
      <c r="CV6" s="92">
        <v>110</v>
      </c>
      <c r="CW6" s="302">
        <f t="shared" si="17"/>
        <v>484</v>
      </c>
      <c r="CX6" s="63">
        <v>150</v>
      </c>
      <c r="CY6" s="32">
        <v>134</v>
      </c>
      <c r="CZ6" s="32">
        <v>132</v>
      </c>
      <c r="DA6" s="159">
        <v>120</v>
      </c>
      <c r="DB6" s="302">
        <f t="shared" si="18"/>
        <v>536</v>
      </c>
      <c r="DC6" s="58">
        <v>137</v>
      </c>
      <c r="DD6" s="3">
        <v>134</v>
      </c>
      <c r="DE6" s="3">
        <v>120</v>
      </c>
      <c r="DF6" s="92">
        <v>114</v>
      </c>
      <c r="DG6" s="302">
        <f t="shared" si="19"/>
        <v>505</v>
      </c>
      <c r="DH6" s="63">
        <v>140</v>
      </c>
      <c r="DI6" s="32">
        <v>134</v>
      </c>
      <c r="DJ6" s="32">
        <v>132</v>
      </c>
      <c r="DK6" s="159">
        <v>116</v>
      </c>
      <c r="DL6" s="302">
        <f t="shared" si="20"/>
        <v>522</v>
      </c>
      <c r="DM6" s="58">
        <v>124</v>
      </c>
      <c r="DN6" s="3">
        <v>116</v>
      </c>
      <c r="DO6" s="3">
        <v>113</v>
      </c>
      <c r="DP6" s="92">
        <v>111</v>
      </c>
      <c r="DQ6" s="309">
        <f t="shared" si="21"/>
        <v>464</v>
      </c>
      <c r="DR6" s="286">
        <v>390</v>
      </c>
      <c r="DS6" s="285">
        <v>330</v>
      </c>
      <c r="DT6" s="280">
        <v>110</v>
      </c>
      <c r="DU6" s="285">
        <v>195</v>
      </c>
      <c r="DV6" s="285">
        <v>165</v>
      </c>
      <c r="DW6" s="280">
        <v>0</v>
      </c>
      <c r="DX6" s="285">
        <v>450</v>
      </c>
      <c r="DY6" s="74">
        <f>DX6+DV6+DU6+DS6+DR6+DL6+DG6+DB6+CW6+CR6+CM6+CH6+BX6+BS6</f>
        <v>6062</v>
      </c>
      <c r="DZ6" s="319">
        <v>1</v>
      </c>
      <c r="EA6" s="384">
        <f t="shared" si="22"/>
        <v>10344</v>
      </c>
      <c r="EB6" s="50">
        <v>2</v>
      </c>
    </row>
    <row r="7" spans="1:132" ht="16.5" customHeight="1" x14ac:dyDescent="0.3">
      <c r="A7" s="54">
        <v>3</v>
      </c>
      <c r="B7" s="17" t="s">
        <v>0</v>
      </c>
      <c r="C7" s="58">
        <v>150</v>
      </c>
      <c r="D7" s="3">
        <v>118</v>
      </c>
      <c r="E7" s="3">
        <v>101</v>
      </c>
      <c r="F7" s="92">
        <v>94</v>
      </c>
      <c r="G7" s="302">
        <f t="shared" si="0"/>
        <v>463</v>
      </c>
      <c r="H7" s="63">
        <v>115</v>
      </c>
      <c r="I7" s="32">
        <v>110</v>
      </c>
      <c r="J7" s="32">
        <v>106</v>
      </c>
      <c r="K7" s="159">
        <v>103</v>
      </c>
      <c r="L7" s="302">
        <f t="shared" si="1"/>
        <v>434</v>
      </c>
      <c r="M7" s="63">
        <v>132</v>
      </c>
      <c r="N7" s="32"/>
      <c r="O7" s="32"/>
      <c r="P7" s="159"/>
      <c r="Q7" s="309">
        <f t="shared" si="2"/>
        <v>132</v>
      </c>
      <c r="R7" s="63">
        <v>116</v>
      </c>
      <c r="S7" s="32">
        <v>101</v>
      </c>
      <c r="T7" s="32">
        <v>95</v>
      </c>
      <c r="U7" s="159">
        <v>39.5</v>
      </c>
      <c r="V7" s="302">
        <f t="shared" si="3"/>
        <v>351.5</v>
      </c>
      <c r="W7" s="63">
        <v>146</v>
      </c>
      <c r="X7" s="32">
        <v>113</v>
      </c>
      <c r="Y7" s="32">
        <v>89</v>
      </c>
      <c r="Z7" s="159">
        <v>75</v>
      </c>
      <c r="AA7" s="302">
        <f t="shared" si="4"/>
        <v>423</v>
      </c>
      <c r="AB7" s="58">
        <v>150</v>
      </c>
      <c r="AC7" s="3">
        <v>140</v>
      </c>
      <c r="AD7" s="3">
        <v>96</v>
      </c>
      <c r="AE7" s="92">
        <v>72</v>
      </c>
      <c r="AF7" s="302">
        <f t="shared" si="5"/>
        <v>458</v>
      </c>
      <c r="AG7" s="58">
        <v>143</v>
      </c>
      <c r="AH7" s="3">
        <v>140</v>
      </c>
      <c r="AI7" s="3"/>
      <c r="AJ7" s="92"/>
      <c r="AK7" s="302">
        <f t="shared" si="6"/>
        <v>283</v>
      </c>
      <c r="AL7" s="58">
        <v>137</v>
      </c>
      <c r="AM7" s="3">
        <v>132</v>
      </c>
      <c r="AN7" s="3">
        <v>107</v>
      </c>
      <c r="AO7" s="92"/>
      <c r="AP7" s="305">
        <f t="shared" si="7"/>
        <v>376</v>
      </c>
      <c r="AQ7" s="32">
        <v>106</v>
      </c>
      <c r="AR7" s="32">
        <v>97</v>
      </c>
      <c r="AS7" s="32"/>
      <c r="AT7" s="159"/>
      <c r="AU7" s="309">
        <f t="shared" si="8"/>
        <v>203</v>
      </c>
      <c r="AV7" s="58">
        <v>130</v>
      </c>
      <c r="AW7" s="3">
        <v>97</v>
      </c>
      <c r="AX7" s="3">
        <v>96</v>
      </c>
      <c r="AY7" s="92"/>
      <c r="AZ7" s="302">
        <f t="shared" si="9"/>
        <v>323</v>
      </c>
      <c r="BA7" s="58">
        <v>110</v>
      </c>
      <c r="BB7" s="3">
        <v>109</v>
      </c>
      <c r="BC7" s="3">
        <v>104</v>
      </c>
      <c r="BD7" s="92">
        <v>102</v>
      </c>
      <c r="BE7" s="302">
        <f t="shared" si="10"/>
        <v>425</v>
      </c>
      <c r="BF7" s="293">
        <v>330</v>
      </c>
      <c r="BG7" s="294">
        <v>310</v>
      </c>
      <c r="BH7" s="294">
        <v>165</v>
      </c>
      <c r="BI7" s="310">
        <v>0</v>
      </c>
      <c r="BJ7" s="310">
        <v>145</v>
      </c>
      <c r="BK7" s="294">
        <v>336</v>
      </c>
      <c r="BL7" s="294">
        <v>310</v>
      </c>
      <c r="BM7" s="130">
        <f>BL7+BK7+BH7+BG7+BF7+BE7+AZ7+AP7+AK7+AF7+AA7+V7+L7+G7</f>
        <v>4987.5</v>
      </c>
      <c r="BN7" s="79">
        <v>4</v>
      </c>
      <c r="BO7" s="65">
        <v>134</v>
      </c>
      <c r="BP7" s="35">
        <v>132</v>
      </c>
      <c r="BQ7" s="35">
        <v>93</v>
      </c>
      <c r="BR7" s="161">
        <v>84</v>
      </c>
      <c r="BS7" s="302">
        <f t="shared" si="11"/>
        <v>443</v>
      </c>
      <c r="BT7" s="63">
        <v>140</v>
      </c>
      <c r="BU7" s="32">
        <v>122</v>
      </c>
      <c r="BV7" s="32">
        <v>82</v>
      </c>
      <c r="BW7" s="159">
        <v>58</v>
      </c>
      <c r="BX7" s="302">
        <f t="shared" si="12"/>
        <v>402</v>
      </c>
      <c r="BY7" s="63">
        <v>132</v>
      </c>
      <c r="BZ7" s="32">
        <v>55</v>
      </c>
      <c r="CA7" s="32"/>
      <c r="CB7" s="159"/>
      <c r="CC7" s="302">
        <f t="shared" si="13"/>
        <v>187</v>
      </c>
      <c r="CD7" s="63">
        <v>95</v>
      </c>
      <c r="CE7" s="32"/>
      <c r="CF7" s="32">
        <v>50.5</v>
      </c>
      <c r="CG7" s="159">
        <v>63</v>
      </c>
      <c r="CH7" s="302">
        <f t="shared" si="14"/>
        <v>208.5</v>
      </c>
      <c r="CI7" s="65">
        <v>130</v>
      </c>
      <c r="CJ7" s="35">
        <v>99</v>
      </c>
      <c r="CK7" s="35">
        <v>97</v>
      </c>
      <c r="CL7" s="161">
        <v>84</v>
      </c>
      <c r="CM7" s="302">
        <f t="shared" si="15"/>
        <v>410</v>
      </c>
      <c r="CN7" s="65">
        <v>134</v>
      </c>
      <c r="CO7" s="35">
        <v>128</v>
      </c>
      <c r="CP7" s="35">
        <v>42.5</v>
      </c>
      <c r="CQ7" s="161"/>
      <c r="CR7" s="302">
        <f t="shared" si="16"/>
        <v>304.5</v>
      </c>
      <c r="CS7" s="65">
        <v>143</v>
      </c>
      <c r="CT7" s="35">
        <v>137</v>
      </c>
      <c r="CU7" s="35"/>
      <c r="CV7" s="161"/>
      <c r="CW7" s="302">
        <f t="shared" si="17"/>
        <v>280</v>
      </c>
      <c r="CX7" s="63">
        <v>58</v>
      </c>
      <c r="CY7" s="32"/>
      <c r="CZ7" s="32"/>
      <c r="DA7" s="159"/>
      <c r="DB7" s="302">
        <f t="shared" si="18"/>
        <v>58</v>
      </c>
      <c r="DC7" s="65">
        <v>54.5</v>
      </c>
      <c r="DD7" s="35"/>
      <c r="DE7" s="35"/>
      <c r="DF7" s="161"/>
      <c r="DG7" s="309">
        <f t="shared" si="19"/>
        <v>54.5</v>
      </c>
      <c r="DH7" s="63"/>
      <c r="DI7" s="32"/>
      <c r="DJ7" s="32"/>
      <c r="DK7" s="159"/>
      <c r="DL7" s="309">
        <f t="shared" si="20"/>
        <v>0</v>
      </c>
      <c r="DM7" s="65">
        <v>114</v>
      </c>
      <c r="DN7" s="35">
        <v>107</v>
      </c>
      <c r="DO7" s="35"/>
      <c r="DP7" s="161"/>
      <c r="DQ7" s="302">
        <f t="shared" si="21"/>
        <v>221</v>
      </c>
      <c r="DR7" s="286">
        <v>290</v>
      </c>
      <c r="DS7" s="285">
        <v>450</v>
      </c>
      <c r="DT7" s="285">
        <v>165</v>
      </c>
      <c r="DU7" s="285">
        <v>0</v>
      </c>
      <c r="DV7" s="285">
        <v>145</v>
      </c>
      <c r="DW7" s="280">
        <v>0</v>
      </c>
      <c r="DX7" s="280">
        <v>0</v>
      </c>
      <c r="DY7" s="75">
        <f>+DV7+DU7+DT7+DS7+DR7+DQ7+DB7+CW7+CR7+CM7+CH7+CC7+BX7+BS7</f>
        <v>3564</v>
      </c>
      <c r="DZ7" s="319">
        <v>7</v>
      </c>
      <c r="EA7" s="384">
        <f t="shared" si="22"/>
        <v>8551.5</v>
      </c>
      <c r="EB7" s="50">
        <v>3</v>
      </c>
    </row>
    <row r="8" spans="1:132" ht="16.5" customHeight="1" x14ac:dyDescent="0.3">
      <c r="A8" s="54">
        <v>4</v>
      </c>
      <c r="B8" s="17" t="s">
        <v>25</v>
      </c>
      <c r="C8" s="63">
        <v>124</v>
      </c>
      <c r="D8" s="32">
        <v>41</v>
      </c>
      <c r="E8" s="32">
        <v>49.5</v>
      </c>
      <c r="F8" s="159">
        <v>60</v>
      </c>
      <c r="G8" s="302">
        <f t="shared" si="0"/>
        <v>274.5</v>
      </c>
      <c r="H8" s="63">
        <v>132</v>
      </c>
      <c r="I8" s="32">
        <v>43</v>
      </c>
      <c r="J8" s="32">
        <v>36.5</v>
      </c>
      <c r="K8" s="159">
        <v>49.5</v>
      </c>
      <c r="L8" s="302">
        <f t="shared" si="1"/>
        <v>261</v>
      </c>
      <c r="M8" s="63">
        <v>146</v>
      </c>
      <c r="N8" s="32">
        <v>58</v>
      </c>
      <c r="O8" s="32">
        <v>55</v>
      </c>
      <c r="P8" s="159">
        <v>52</v>
      </c>
      <c r="Q8" s="302">
        <f t="shared" si="2"/>
        <v>311</v>
      </c>
      <c r="R8" s="63">
        <v>134</v>
      </c>
      <c r="S8" s="32">
        <v>91</v>
      </c>
      <c r="T8" s="32">
        <v>47</v>
      </c>
      <c r="U8" s="159">
        <v>51.5</v>
      </c>
      <c r="V8" s="302">
        <f t="shared" si="3"/>
        <v>323.5</v>
      </c>
      <c r="W8" s="63">
        <v>137</v>
      </c>
      <c r="X8" s="32">
        <v>38</v>
      </c>
      <c r="Y8" s="32">
        <v>48</v>
      </c>
      <c r="Z8" s="159">
        <v>48.5</v>
      </c>
      <c r="AA8" s="302">
        <f t="shared" si="4"/>
        <v>271.5</v>
      </c>
      <c r="AB8" s="63">
        <v>143</v>
      </c>
      <c r="AC8" s="32">
        <v>53.5</v>
      </c>
      <c r="AD8" s="32">
        <v>49.5</v>
      </c>
      <c r="AE8" s="159">
        <v>37</v>
      </c>
      <c r="AF8" s="302">
        <f t="shared" si="5"/>
        <v>283</v>
      </c>
      <c r="AG8" s="63">
        <v>146</v>
      </c>
      <c r="AH8" s="32"/>
      <c r="AI8" s="32"/>
      <c r="AJ8" s="159"/>
      <c r="AK8" s="302">
        <f t="shared" si="6"/>
        <v>146</v>
      </c>
      <c r="AL8" s="63">
        <v>56</v>
      </c>
      <c r="AM8" s="32">
        <v>104</v>
      </c>
      <c r="AN8" s="32"/>
      <c r="AO8" s="159"/>
      <c r="AP8" s="305">
        <f t="shared" si="7"/>
        <v>160</v>
      </c>
      <c r="AQ8" s="32">
        <v>114</v>
      </c>
      <c r="AR8" s="32">
        <v>52.5</v>
      </c>
      <c r="AS8" s="32">
        <v>44</v>
      </c>
      <c r="AT8" s="159">
        <v>67</v>
      </c>
      <c r="AU8" s="302">
        <f t="shared" si="8"/>
        <v>277.5</v>
      </c>
      <c r="AV8" s="63">
        <v>140</v>
      </c>
      <c r="AW8" s="32"/>
      <c r="AX8" s="32"/>
      <c r="AY8" s="159"/>
      <c r="AZ8" s="309">
        <f t="shared" si="9"/>
        <v>140</v>
      </c>
      <c r="BA8" s="63">
        <v>118</v>
      </c>
      <c r="BB8" s="32"/>
      <c r="BC8" s="32"/>
      <c r="BD8" s="159"/>
      <c r="BE8" s="309">
        <f t="shared" si="10"/>
        <v>118</v>
      </c>
      <c r="BF8" s="295">
        <v>230</v>
      </c>
      <c r="BG8" s="296">
        <v>360</v>
      </c>
      <c r="BH8" s="294">
        <v>195</v>
      </c>
      <c r="BI8" s="280">
        <v>180</v>
      </c>
      <c r="BJ8" s="310">
        <v>180</v>
      </c>
      <c r="BK8" s="285">
        <v>450</v>
      </c>
      <c r="BL8" s="285">
        <v>330</v>
      </c>
      <c r="BM8" s="130">
        <f>BL8+BK8+BH8+BG8+BF8+AU8+AP8+AK8+AF8+AA8+V8+Q8+L8+G8</f>
        <v>3873</v>
      </c>
      <c r="BN8" s="79">
        <v>7</v>
      </c>
      <c r="BO8" s="65">
        <v>126</v>
      </c>
      <c r="BP8" s="35">
        <v>114</v>
      </c>
      <c r="BQ8" s="35">
        <v>100</v>
      </c>
      <c r="BR8" s="161">
        <v>71</v>
      </c>
      <c r="BS8" s="302">
        <f t="shared" si="11"/>
        <v>411</v>
      </c>
      <c r="BT8" s="63">
        <v>118</v>
      </c>
      <c r="BU8" s="32">
        <v>96</v>
      </c>
      <c r="BV8" s="32"/>
      <c r="BW8" s="159">
        <v>46.5</v>
      </c>
      <c r="BX8" s="302">
        <f t="shared" si="12"/>
        <v>260.5</v>
      </c>
      <c r="BY8" s="63">
        <v>146</v>
      </c>
      <c r="BZ8" s="32"/>
      <c r="CA8" s="32"/>
      <c r="CB8" s="159"/>
      <c r="CC8" s="302">
        <f t="shared" si="13"/>
        <v>146</v>
      </c>
      <c r="CD8" s="63">
        <v>137</v>
      </c>
      <c r="CE8" s="32">
        <v>116</v>
      </c>
      <c r="CF8" s="32">
        <v>115</v>
      </c>
      <c r="CG8" s="159"/>
      <c r="CH8" s="302">
        <f t="shared" si="14"/>
        <v>368</v>
      </c>
      <c r="CI8" s="65">
        <v>113</v>
      </c>
      <c r="CJ8" s="35">
        <v>100</v>
      </c>
      <c r="CK8" s="35">
        <v>82</v>
      </c>
      <c r="CL8" s="161"/>
      <c r="CM8" s="302">
        <f t="shared" si="15"/>
        <v>295</v>
      </c>
      <c r="CN8" s="65">
        <v>118</v>
      </c>
      <c r="CO8" s="35">
        <v>110</v>
      </c>
      <c r="CP8" s="35"/>
      <c r="CQ8" s="161">
        <v>47.5</v>
      </c>
      <c r="CR8" s="302">
        <f t="shared" si="16"/>
        <v>275.5</v>
      </c>
      <c r="CS8" s="65">
        <v>115</v>
      </c>
      <c r="CT8" s="35">
        <v>107</v>
      </c>
      <c r="CU8" s="35"/>
      <c r="CV8" s="161"/>
      <c r="CW8" s="302">
        <f t="shared" si="17"/>
        <v>222</v>
      </c>
      <c r="CX8" s="63">
        <v>128</v>
      </c>
      <c r="CY8" s="32">
        <v>126</v>
      </c>
      <c r="CZ8" s="32"/>
      <c r="DA8" s="159">
        <v>61</v>
      </c>
      <c r="DB8" s="302">
        <f t="shared" si="18"/>
        <v>315</v>
      </c>
      <c r="DC8" s="65">
        <v>150</v>
      </c>
      <c r="DD8" s="35">
        <v>132</v>
      </c>
      <c r="DE8" s="35">
        <v>128</v>
      </c>
      <c r="DF8" s="161">
        <v>58</v>
      </c>
      <c r="DG8" s="302">
        <f t="shared" si="19"/>
        <v>468</v>
      </c>
      <c r="DH8" s="63"/>
      <c r="DI8" s="32"/>
      <c r="DJ8" s="32"/>
      <c r="DK8" s="159"/>
      <c r="DL8" s="309">
        <f t="shared" si="20"/>
        <v>0</v>
      </c>
      <c r="DM8" s="65"/>
      <c r="DN8" s="35"/>
      <c r="DO8" s="35"/>
      <c r="DP8" s="161"/>
      <c r="DQ8" s="309">
        <f t="shared" si="21"/>
        <v>0</v>
      </c>
      <c r="DR8" s="286">
        <v>360</v>
      </c>
      <c r="DS8" s="285">
        <v>360</v>
      </c>
      <c r="DT8" s="280">
        <v>97.5</v>
      </c>
      <c r="DU8" s="280">
        <v>180</v>
      </c>
      <c r="DV8" s="285">
        <v>180</v>
      </c>
      <c r="DW8" s="285">
        <v>360</v>
      </c>
      <c r="DX8" s="285">
        <v>420</v>
      </c>
      <c r="DY8" s="75">
        <f>DX8+DW8+DV8+DS8+DR8+DG8+DB8+CW8+CR8+CM8+CH8+CC8+BX8+BS8</f>
        <v>4441</v>
      </c>
      <c r="DZ8" s="319">
        <v>4</v>
      </c>
      <c r="EA8" s="384">
        <f t="shared" si="22"/>
        <v>8314</v>
      </c>
      <c r="EB8" s="50">
        <v>4</v>
      </c>
    </row>
    <row r="9" spans="1:132" ht="16.5" customHeight="1" x14ac:dyDescent="0.3">
      <c r="A9" s="54">
        <v>5</v>
      </c>
      <c r="B9" s="17" t="s">
        <v>7</v>
      </c>
      <c r="C9" s="65">
        <v>128</v>
      </c>
      <c r="D9" s="35">
        <v>86</v>
      </c>
      <c r="E9" s="35">
        <v>84</v>
      </c>
      <c r="F9" s="161">
        <v>60</v>
      </c>
      <c r="G9" s="302">
        <f t="shared" si="0"/>
        <v>358</v>
      </c>
      <c r="H9" s="63">
        <v>118</v>
      </c>
      <c r="I9" s="32">
        <v>105</v>
      </c>
      <c r="J9" s="32">
        <v>80</v>
      </c>
      <c r="K9" s="159"/>
      <c r="L9" s="302">
        <f t="shared" si="1"/>
        <v>303</v>
      </c>
      <c r="M9" s="63"/>
      <c r="N9" s="32"/>
      <c r="O9" s="32"/>
      <c r="P9" s="159"/>
      <c r="Q9" s="309">
        <f t="shared" si="2"/>
        <v>0</v>
      </c>
      <c r="R9" s="63">
        <v>122</v>
      </c>
      <c r="S9" s="32">
        <v>109</v>
      </c>
      <c r="T9" s="32">
        <v>90</v>
      </c>
      <c r="U9" s="159">
        <v>77</v>
      </c>
      <c r="V9" s="302">
        <f t="shared" si="3"/>
        <v>398</v>
      </c>
      <c r="W9" s="63">
        <v>126</v>
      </c>
      <c r="X9" s="32">
        <v>107</v>
      </c>
      <c r="Y9" s="32">
        <v>86</v>
      </c>
      <c r="Z9" s="159"/>
      <c r="AA9" s="302">
        <f t="shared" si="4"/>
        <v>319</v>
      </c>
      <c r="AB9" s="65">
        <v>114</v>
      </c>
      <c r="AC9" s="225">
        <v>100</v>
      </c>
      <c r="AD9" s="35">
        <v>91</v>
      </c>
      <c r="AE9" s="161"/>
      <c r="AF9" s="302">
        <f t="shared" si="5"/>
        <v>305</v>
      </c>
      <c r="AG9" s="65">
        <v>109</v>
      </c>
      <c r="AH9" s="35">
        <v>107</v>
      </c>
      <c r="AI9" s="35"/>
      <c r="AJ9" s="161"/>
      <c r="AK9" s="302">
        <f t="shared" si="6"/>
        <v>216</v>
      </c>
      <c r="AL9" s="65">
        <v>108</v>
      </c>
      <c r="AM9" s="35">
        <v>102</v>
      </c>
      <c r="AN9" s="35"/>
      <c r="AO9" s="161"/>
      <c r="AP9" s="311">
        <f t="shared" si="7"/>
        <v>210</v>
      </c>
      <c r="AQ9" s="32">
        <v>100</v>
      </c>
      <c r="AR9" s="32">
        <v>99</v>
      </c>
      <c r="AS9" s="32">
        <v>94</v>
      </c>
      <c r="AT9" s="159">
        <v>90</v>
      </c>
      <c r="AU9" s="302">
        <f t="shared" si="8"/>
        <v>383</v>
      </c>
      <c r="AV9" s="65">
        <v>111</v>
      </c>
      <c r="AW9" s="35">
        <v>110</v>
      </c>
      <c r="AX9" s="35">
        <v>99</v>
      </c>
      <c r="AY9" s="161"/>
      <c r="AZ9" s="302">
        <f t="shared" si="9"/>
        <v>320</v>
      </c>
      <c r="BA9" s="65">
        <v>101</v>
      </c>
      <c r="BB9" s="35">
        <v>98</v>
      </c>
      <c r="BC9" s="35">
        <v>90</v>
      </c>
      <c r="BD9" s="161"/>
      <c r="BE9" s="302">
        <f t="shared" si="10"/>
        <v>289</v>
      </c>
      <c r="BF9" s="293">
        <v>270</v>
      </c>
      <c r="BG9" s="294">
        <v>270</v>
      </c>
      <c r="BH9" s="310">
        <v>0</v>
      </c>
      <c r="BI9" s="310">
        <v>0</v>
      </c>
      <c r="BJ9" s="294">
        <v>135</v>
      </c>
      <c r="BK9" s="294">
        <v>0</v>
      </c>
      <c r="BL9" s="294">
        <v>360</v>
      </c>
      <c r="BM9" s="130">
        <f>BL9+BK9+BG9+BF9+BE9+AZ9+AU9+AK9+AF9+AA9+V9+L9+G9</f>
        <v>3791</v>
      </c>
      <c r="BN9" s="79">
        <v>8</v>
      </c>
      <c r="BO9" s="58">
        <v>150</v>
      </c>
      <c r="BP9" s="3">
        <v>137</v>
      </c>
      <c r="BQ9" s="3">
        <v>106</v>
      </c>
      <c r="BR9" s="92">
        <v>90</v>
      </c>
      <c r="BS9" s="302">
        <f t="shared" si="11"/>
        <v>483</v>
      </c>
      <c r="BT9" s="63">
        <v>143</v>
      </c>
      <c r="BU9" s="32">
        <v>134</v>
      </c>
      <c r="BV9" s="32">
        <v>128</v>
      </c>
      <c r="BW9" s="159">
        <v>107</v>
      </c>
      <c r="BX9" s="302">
        <f t="shared" si="12"/>
        <v>512</v>
      </c>
      <c r="BY9" s="63">
        <v>150</v>
      </c>
      <c r="BZ9" s="32">
        <v>113</v>
      </c>
      <c r="CA9" s="32"/>
      <c r="CB9" s="159"/>
      <c r="CC9" s="302">
        <f t="shared" si="13"/>
        <v>263</v>
      </c>
      <c r="CD9" s="63">
        <v>143</v>
      </c>
      <c r="CE9" s="32">
        <v>111</v>
      </c>
      <c r="CF9" s="32"/>
      <c r="CG9" s="159"/>
      <c r="CH9" s="302">
        <f t="shared" si="14"/>
        <v>254</v>
      </c>
      <c r="CI9" s="58">
        <v>146</v>
      </c>
      <c r="CJ9" s="3">
        <v>107</v>
      </c>
      <c r="CK9" s="3">
        <v>102</v>
      </c>
      <c r="CL9" s="92">
        <v>79</v>
      </c>
      <c r="CM9" s="302">
        <f t="shared" si="15"/>
        <v>434</v>
      </c>
      <c r="CN9" s="58">
        <v>150</v>
      </c>
      <c r="CO9" s="3">
        <v>103</v>
      </c>
      <c r="CP9" s="3">
        <v>101</v>
      </c>
      <c r="CQ9" s="92">
        <v>92</v>
      </c>
      <c r="CR9" s="302">
        <f t="shared" si="16"/>
        <v>446</v>
      </c>
      <c r="CS9" s="58">
        <v>146</v>
      </c>
      <c r="CT9" s="3">
        <v>105</v>
      </c>
      <c r="CU9" s="3"/>
      <c r="CV9" s="92"/>
      <c r="CW9" s="302">
        <f t="shared" si="17"/>
        <v>251</v>
      </c>
      <c r="CX9" s="63">
        <v>113</v>
      </c>
      <c r="CY9" s="32">
        <v>110</v>
      </c>
      <c r="CZ9" s="32"/>
      <c r="DA9" s="159"/>
      <c r="DB9" s="309">
        <f t="shared" si="18"/>
        <v>223</v>
      </c>
      <c r="DC9" s="58">
        <v>113</v>
      </c>
      <c r="DD9" s="3">
        <v>103</v>
      </c>
      <c r="DE9" s="3"/>
      <c r="DF9" s="92"/>
      <c r="DG9" s="309">
        <f t="shared" si="19"/>
        <v>216</v>
      </c>
      <c r="DH9" s="63">
        <v>143</v>
      </c>
      <c r="DI9" s="32">
        <v>126</v>
      </c>
      <c r="DJ9" s="32">
        <v>114</v>
      </c>
      <c r="DK9" s="159"/>
      <c r="DL9" s="302">
        <f t="shared" si="20"/>
        <v>383</v>
      </c>
      <c r="DM9" s="58">
        <v>140</v>
      </c>
      <c r="DN9" s="3">
        <v>108</v>
      </c>
      <c r="DO9" s="3"/>
      <c r="DP9" s="92"/>
      <c r="DQ9" s="302">
        <f t="shared" si="21"/>
        <v>248</v>
      </c>
      <c r="DR9" s="286">
        <v>250</v>
      </c>
      <c r="DS9" s="285">
        <v>310</v>
      </c>
      <c r="DT9" s="285">
        <v>105</v>
      </c>
      <c r="DU9" s="280">
        <v>0</v>
      </c>
      <c r="DV9" s="285">
        <v>135</v>
      </c>
      <c r="DW9" s="280">
        <v>0</v>
      </c>
      <c r="DX9" s="285">
        <v>180</v>
      </c>
      <c r="DY9" s="75">
        <f>DX9+DV9+DT9+DS9+DR9+DQ9+DL9+CW9+CR9+CM9+CH9+CC9+BX9+BS9</f>
        <v>4254</v>
      </c>
      <c r="DZ9" s="319">
        <v>6</v>
      </c>
      <c r="EA9" s="384">
        <f t="shared" si="22"/>
        <v>8045</v>
      </c>
      <c r="EB9" s="50">
        <v>5</v>
      </c>
    </row>
    <row r="10" spans="1:132" ht="16.5" customHeight="1" x14ac:dyDescent="0.3">
      <c r="A10" s="54">
        <v>6</v>
      </c>
      <c r="B10" s="17" t="s">
        <v>74</v>
      </c>
      <c r="C10" s="58">
        <v>130</v>
      </c>
      <c r="D10" s="3">
        <v>116</v>
      </c>
      <c r="E10" s="3">
        <v>115</v>
      </c>
      <c r="F10" s="92">
        <v>96</v>
      </c>
      <c r="G10" s="302">
        <f t="shared" si="0"/>
        <v>457</v>
      </c>
      <c r="H10" s="63">
        <v>137</v>
      </c>
      <c r="I10" s="32">
        <v>130</v>
      </c>
      <c r="J10" s="32">
        <v>116</v>
      </c>
      <c r="K10" s="159">
        <v>102</v>
      </c>
      <c r="L10" s="302">
        <f t="shared" si="1"/>
        <v>485</v>
      </c>
      <c r="M10" s="63">
        <v>140</v>
      </c>
      <c r="N10" s="32">
        <v>120</v>
      </c>
      <c r="O10" s="32">
        <v>118</v>
      </c>
      <c r="P10" s="159">
        <v>105</v>
      </c>
      <c r="Q10" s="302">
        <f t="shared" si="2"/>
        <v>483</v>
      </c>
      <c r="R10" s="63">
        <v>124</v>
      </c>
      <c r="S10" s="32">
        <v>114</v>
      </c>
      <c r="T10" s="32">
        <v>106</v>
      </c>
      <c r="U10" s="159"/>
      <c r="V10" s="309">
        <f t="shared" si="3"/>
        <v>344</v>
      </c>
      <c r="W10" s="63">
        <v>140</v>
      </c>
      <c r="X10" s="32">
        <v>114</v>
      </c>
      <c r="Y10" s="32">
        <v>102</v>
      </c>
      <c r="Z10" s="159">
        <v>101</v>
      </c>
      <c r="AA10" s="302">
        <f t="shared" si="4"/>
        <v>457</v>
      </c>
      <c r="AB10" s="58">
        <v>134</v>
      </c>
      <c r="AC10" s="3">
        <v>113</v>
      </c>
      <c r="AD10" s="3">
        <v>106</v>
      </c>
      <c r="AE10" s="92">
        <v>103</v>
      </c>
      <c r="AF10" s="309">
        <f t="shared" si="5"/>
        <v>456</v>
      </c>
      <c r="AG10" s="58">
        <v>150</v>
      </c>
      <c r="AH10" s="3">
        <v>120</v>
      </c>
      <c r="AI10" s="3">
        <v>114</v>
      </c>
      <c r="AJ10" s="92">
        <v>103</v>
      </c>
      <c r="AK10" s="302">
        <f t="shared" si="6"/>
        <v>487</v>
      </c>
      <c r="AL10" s="58">
        <v>146</v>
      </c>
      <c r="AM10" s="3">
        <v>122</v>
      </c>
      <c r="AN10" s="3">
        <v>118</v>
      </c>
      <c r="AO10" s="92">
        <v>113</v>
      </c>
      <c r="AP10" s="305">
        <f t="shared" si="7"/>
        <v>499</v>
      </c>
      <c r="AQ10" s="32">
        <v>126</v>
      </c>
      <c r="AR10" s="32">
        <v>124</v>
      </c>
      <c r="AS10" s="32">
        <v>115</v>
      </c>
      <c r="AT10" s="159">
        <v>112</v>
      </c>
      <c r="AU10" s="302">
        <f t="shared" si="8"/>
        <v>477</v>
      </c>
      <c r="AV10" s="58">
        <v>150</v>
      </c>
      <c r="AW10" s="3">
        <v>128</v>
      </c>
      <c r="AX10" s="3">
        <v>114</v>
      </c>
      <c r="AY10" s="92">
        <v>109</v>
      </c>
      <c r="AZ10" s="302">
        <f t="shared" si="9"/>
        <v>501</v>
      </c>
      <c r="BA10" s="58">
        <v>137</v>
      </c>
      <c r="BB10" s="3">
        <v>124</v>
      </c>
      <c r="BC10" s="3">
        <v>120</v>
      </c>
      <c r="BD10" s="92">
        <v>107</v>
      </c>
      <c r="BE10" s="302">
        <f t="shared" si="10"/>
        <v>488</v>
      </c>
      <c r="BF10" s="293">
        <v>390</v>
      </c>
      <c r="BG10" s="294">
        <v>230</v>
      </c>
      <c r="BH10" s="294">
        <v>135</v>
      </c>
      <c r="BI10" s="310">
        <v>0</v>
      </c>
      <c r="BJ10" s="310">
        <v>0</v>
      </c>
      <c r="BK10" s="294">
        <v>360</v>
      </c>
      <c r="BL10" s="294">
        <v>420</v>
      </c>
      <c r="BM10" s="130">
        <f>BL10+BK10+BH10+BG10+BF10+BE10+AZ10+AU10+AP10+AK10+AA10+Q10+L10+G10</f>
        <v>5869</v>
      </c>
      <c r="BN10" s="79">
        <v>2</v>
      </c>
      <c r="BO10" s="65">
        <v>143</v>
      </c>
      <c r="BP10" s="35">
        <v>85</v>
      </c>
      <c r="BQ10" s="35">
        <v>70</v>
      </c>
      <c r="BR10" s="161"/>
      <c r="BS10" s="302">
        <f t="shared" si="11"/>
        <v>298</v>
      </c>
      <c r="BT10" s="63">
        <v>120</v>
      </c>
      <c r="BU10" s="32">
        <v>97</v>
      </c>
      <c r="BV10" s="32">
        <v>87</v>
      </c>
      <c r="BW10" s="159"/>
      <c r="BX10" s="302">
        <f t="shared" si="12"/>
        <v>304</v>
      </c>
      <c r="BY10" s="63"/>
      <c r="BZ10" s="32"/>
      <c r="CA10" s="32"/>
      <c r="CB10" s="159"/>
      <c r="CC10" s="302">
        <f t="shared" si="13"/>
        <v>0</v>
      </c>
      <c r="CD10" s="63"/>
      <c r="CE10" s="32"/>
      <c r="CF10" s="32"/>
      <c r="CG10" s="159"/>
      <c r="CH10" s="302">
        <f t="shared" si="14"/>
        <v>0</v>
      </c>
      <c r="CI10" s="65">
        <v>137</v>
      </c>
      <c r="CJ10" s="35">
        <v>115</v>
      </c>
      <c r="CK10" s="35">
        <v>91</v>
      </c>
      <c r="CL10" s="161">
        <v>89</v>
      </c>
      <c r="CM10" s="302">
        <f t="shared" si="15"/>
        <v>432</v>
      </c>
      <c r="CN10" s="65">
        <v>140</v>
      </c>
      <c r="CO10" s="35">
        <v>86</v>
      </c>
      <c r="CP10" s="35"/>
      <c r="CQ10" s="161"/>
      <c r="CR10" s="302">
        <f t="shared" si="16"/>
        <v>226</v>
      </c>
      <c r="CS10" s="65">
        <v>128</v>
      </c>
      <c r="CT10" s="35"/>
      <c r="CU10" s="35"/>
      <c r="CV10" s="161"/>
      <c r="CW10" s="302">
        <f t="shared" si="17"/>
        <v>128</v>
      </c>
      <c r="CX10" s="63"/>
      <c r="CY10" s="32"/>
      <c r="CZ10" s="32"/>
      <c r="DA10" s="159"/>
      <c r="DB10" s="302">
        <f t="shared" si="18"/>
        <v>0</v>
      </c>
      <c r="DC10" s="65"/>
      <c r="DD10" s="35"/>
      <c r="DE10" s="35"/>
      <c r="DF10" s="161"/>
      <c r="DG10" s="302">
        <f t="shared" si="19"/>
        <v>0</v>
      </c>
      <c r="DH10" s="63"/>
      <c r="DI10" s="32"/>
      <c r="DJ10" s="32"/>
      <c r="DK10" s="159"/>
      <c r="DL10" s="309">
        <f t="shared" si="20"/>
        <v>0</v>
      </c>
      <c r="DM10" s="65"/>
      <c r="DN10" s="35"/>
      <c r="DO10" s="35"/>
      <c r="DP10" s="161"/>
      <c r="DQ10" s="309">
        <f t="shared" si="21"/>
        <v>0</v>
      </c>
      <c r="DR10" s="286">
        <v>330</v>
      </c>
      <c r="DS10" s="285">
        <v>187.5</v>
      </c>
      <c r="DT10" s="285">
        <v>135</v>
      </c>
      <c r="DU10" s="285">
        <v>0</v>
      </c>
      <c r="DV10" s="285">
        <v>115</v>
      </c>
      <c r="DW10" s="280">
        <v>0</v>
      </c>
      <c r="DX10" s="280">
        <v>0</v>
      </c>
      <c r="DY10" s="75">
        <f>DV10+DT10+DS10+DR10+CW10+CR10+CM10+BX10+BS10</f>
        <v>2155.5</v>
      </c>
      <c r="DZ10" s="319">
        <v>10</v>
      </c>
      <c r="EA10" s="384">
        <f t="shared" si="22"/>
        <v>8024.5</v>
      </c>
      <c r="EB10" s="50">
        <v>6</v>
      </c>
    </row>
    <row r="11" spans="1:132" ht="16.5" customHeight="1" x14ac:dyDescent="0.3">
      <c r="A11" s="54">
        <v>7</v>
      </c>
      <c r="B11" s="228" t="s">
        <v>10</v>
      </c>
      <c r="C11" s="58">
        <v>140</v>
      </c>
      <c r="D11" s="3">
        <v>134</v>
      </c>
      <c r="E11" s="3">
        <v>114</v>
      </c>
      <c r="F11" s="92">
        <v>105</v>
      </c>
      <c r="G11" s="302">
        <f t="shared" si="0"/>
        <v>493</v>
      </c>
      <c r="H11" s="63">
        <v>134</v>
      </c>
      <c r="I11" s="32">
        <v>126</v>
      </c>
      <c r="J11" s="32">
        <v>113</v>
      </c>
      <c r="K11" s="159">
        <v>111</v>
      </c>
      <c r="L11" s="302">
        <f t="shared" si="1"/>
        <v>484</v>
      </c>
      <c r="M11" s="63">
        <v>130</v>
      </c>
      <c r="N11" s="32">
        <v>128</v>
      </c>
      <c r="O11" s="32">
        <v>126</v>
      </c>
      <c r="P11" s="159">
        <v>111</v>
      </c>
      <c r="Q11" s="302">
        <f t="shared" si="2"/>
        <v>495</v>
      </c>
      <c r="R11" s="63">
        <v>140</v>
      </c>
      <c r="S11" s="32">
        <v>132</v>
      </c>
      <c r="T11" s="32">
        <v>102</v>
      </c>
      <c r="U11" s="159">
        <v>92</v>
      </c>
      <c r="V11" s="302">
        <f t="shared" si="3"/>
        <v>466</v>
      </c>
      <c r="W11" s="63">
        <v>130</v>
      </c>
      <c r="X11" s="32">
        <v>90</v>
      </c>
      <c r="Y11" s="32">
        <v>87</v>
      </c>
      <c r="Z11" s="159">
        <v>82</v>
      </c>
      <c r="AA11" s="302">
        <f t="shared" si="4"/>
        <v>389</v>
      </c>
      <c r="AB11" s="58">
        <v>104</v>
      </c>
      <c r="AC11" s="3">
        <v>89</v>
      </c>
      <c r="AD11" s="3">
        <v>82</v>
      </c>
      <c r="AE11" s="92">
        <v>78</v>
      </c>
      <c r="AF11" s="302">
        <f t="shared" si="5"/>
        <v>353</v>
      </c>
      <c r="AG11" s="58">
        <v>137</v>
      </c>
      <c r="AH11" s="3">
        <v>108</v>
      </c>
      <c r="AI11" s="3">
        <v>106</v>
      </c>
      <c r="AJ11" s="92">
        <v>105</v>
      </c>
      <c r="AK11" s="302">
        <f t="shared" si="6"/>
        <v>456</v>
      </c>
      <c r="AL11" s="58">
        <v>143</v>
      </c>
      <c r="AM11" s="3"/>
      <c r="AN11" s="3"/>
      <c r="AO11" s="92"/>
      <c r="AP11" s="311">
        <f t="shared" si="7"/>
        <v>143</v>
      </c>
      <c r="AQ11" s="32">
        <v>108</v>
      </c>
      <c r="AR11" s="32"/>
      <c r="AS11" s="32"/>
      <c r="AT11" s="159"/>
      <c r="AU11" s="309">
        <f t="shared" si="8"/>
        <v>108</v>
      </c>
      <c r="AV11" s="58">
        <v>104</v>
      </c>
      <c r="AW11" s="3">
        <v>100</v>
      </c>
      <c r="AX11" s="3"/>
      <c r="AY11" s="92"/>
      <c r="AZ11" s="302">
        <f t="shared" si="9"/>
        <v>204</v>
      </c>
      <c r="BA11" s="58">
        <v>132</v>
      </c>
      <c r="BB11" s="3">
        <v>100</v>
      </c>
      <c r="BC11" s="3">
        <v>95</v>
      </c>
      <c r="BD11" s="92">
        <v>93</v>
      </c>
      <c r="BE11" s="302">
        <f t="shared" si="10"/>
        <v>420</v>
      </c>
      <c r="BF11" s="293">
        <v>420</v>
      </c>
      <c r="BG11" s="297">
        <v>450</v>
      </c>
      <c r="BH11" s="294">
        <v>155</v>
      </c>
      <c r="BI11" s="294">
        <v>210</v>
      </c>
      <c r="BJ11" s="310">
        <v>0</v>
      </c>
      <c r="BK11" s="294">
        <v>390</v>
      </c>
      <c r="BL11" s="310">
        <v>0</v>
      </c>
      <c r="BM11" s="130">
        <f>BK11+BI11+BH11+BG11+BF11+BE11+AZ11+AK11+AF11+AA11+V11+Q11+L11+G11</f>
        <v>5385</v>
      </c>
      <c r="BN11" s="79">
        <v>3</v>
      </c>
      <c r="BO11" s="63">
        <v>97</v>
      </c>
      <c r="BP11" s="32">
        <v>79</v>
      </c>
      <c r="BQ11" s="32">
        <v>73</v>
      </c>
      <c r="BR11" s="159">
        <v>43</v>
      </c>
      <c r="BS11" s="302">
        <f t="shared" si="11"/>
        <v>292</v>
      </c>
      <c r="BT11" s="63">
        <v>94</v>
      </c>
      <c r="BU11" s="32">
        <v>85</v>
      </c>
      <c r="BV11" s="32"/>
      <c r="BW11" s="159"/>
      <c r="BX11" s="302">
        <f t="shared" si="12"/>
        <v>179</v>
      </c>
      <c r="BY11" s="63">
        <v>122</v>
      </c>
      <c r="BZ11" s="32"/>
      <c r="CA11" s="32"/>
      <c r="CB11" s="159"/>
      <c r="CC11" s="309">
        <f t="shared" si="13"/>
        <v>122</v>
      </c>
      <c r="CD11" s="63">
        <v>50.5</v>
      </c>
      <c r="CE11" s="32">
        <v>94</v>
      </c>
      <c r="CF11" s="32"/>
      <c r="CG11" s="159"/>
      <c r="CH11" s="302">
        <f t="shared" si="14"/>
        <v>144.5</v>
      </c>
      <c r="CI11" s="63">
        <v>114</v>
      </c>
      <c r="CJ11" s="32">
        <v>78</v>
      </c>
      <c r="CK11" s="32"/>
      <c r="CL11" s="159"/>
      <c r="CM11" s="302">
        <f t="shared" si="15"/>
        <v>192</v>
      </c>
      <c r="CN11" s="63">
        <v>97</v>
      </c>
      <c r="CO11" s="32">
        <v>42.5</v>
      </c>
      <c r="CP11" s="32"/>
      <c r="CQ11" s="159"/>
      <c r="CR11" s="302">
        <f t="shared" si="16"/>
        <v>139.5</v>
      </c>
      <c r="CS11" s="63">
        <v>113</v>
      </c>
      <c r="CT11" s="32"/>
      <c r="CU11" s="32"/>
      <c r="CV11" s="159"/>
      <c r="CW11" s="309">
        <f t="shared" si="17"/>
        <v>113</v>
      </c>
      <c r="CX11" s="63">
        <v>58</v>
      </c>
      <c r="CY11" s="32">
        <v>105</v>
      </c>
      <c r="CZ11" s="32"/>
      <c r="DA11" s="159"/>
      <c r="DB11" s="302">
        <f t="shared" si="18"/>
        <v>163</v>
      </c>
      <c r="DC11" s="63">
        <v>124</v>
      </c>
      <c r="DD11" s="32">
        <v>54.5</v>
      </c>
      <c r="DE11" s="32"/>
      <c r="DF11" s="159"/>
      <c r="DG11" s="302">
        <f t="shared" si="19"/>
        <v>178.5</v>
      </c>
      <c r="DH11" s="63">
        <v>146</v>
      </c>
      <c r="DI11" s="32"/>
      <c r="DJ11" s="32"/>
      <c r="DK11" s="159"/>
      <c r="DL11" s="302">
        <f t="shared" si="20"/>
        <v>146</v>
      </c>
      <c r="DM11" s="63">
        <v>120</v>
      </c>
      <c r="DN11" s="32"/>
      <c r="DO11" s="32"/>
      <c r="DP11" s="159"/>
      <c r="DQ11" s="302">
        <f t="shared" si="21"/>
        <v>120</v>
      </c>
      <c r="DR11" s="286">
        <v>135</v>
      </c>
      <c r="DS11" s="296">
        <v>270</v>
      </c>
      <c r="DT11" s="285">
        <v>155</v>
      </c>
      <c r="DU11" s="280">
        <v>210</v>
      </c>
      <c r="DV11" s="285">
        <v>0</v>
      </c>
      <c r="DW11" s="285">
        <v>234</v>
      </c>
      <c r="DX11" s="280">
        <v>97.5</v>
      </c>
      <c r="DY11" s="75">
        <f>DW11+DT11+DS11+DR11+DQ11+DL11+DG11+DB11+CR11+CM11+CH11+BX11+BS11</f>
        <v>2348.5</v>
      </c>
      <c r="DZ11" s="319">
        <v>9</v>
      </c>
      <c r="EA11" s="384">
        <f t="shared" si="22"/>
        <v>7733.5</v>
      </c>
      <c r="EB11" s="50">
        <v>7</v>
      </c>
    </row>
    <row r="12" spans="1:132" ht="16.5" customHeight="1" x14ac:dyDescent="0.3">
      <c r="A12" s="54">
        <v>8</v>
      </c>
      <c r="B12" s="17" t="s">
        <v>5</v>
      </c>
      <c r="C12" s="65">
        <v>146</v>
      </c>
      <c r="D12" s="35">
        <v>45.5</v>
      </c>
      <c r="E12" s="35">
        <v>49</v>
      </c>
      <c r="F12" s="161">
        <v>43.5</v>
      </c>
      <c r="G12" s="302">
        <f t="shared" si="0"/>
        <v>284</v>
      </c>
      <c r="H12" s="63">
        <v>89</v>
      </c>
      <c r="I12" s="32">
        <v>45.5</v>
      </c>
      <c r="J12" s="32">
        <v>49</v>
      </c>
      <c r="K12" s="159">
        <v>60</v>
      </c>
      <c r="L12" s="302">
        <f t="shared" si="1"/>
        <v>243.5</v>
      </c>
      <c r="M12" s="63">
        <v>67</v>
      </c>
      <c r="N12" s="32"/>
      <c r="O12" s="32"/>
      <c r="P12" s="159"/>
      <c r="Q12" s="309">
        <f t="shared" si="2"/>
        <v>67</v>
      </c>
      <c r="R12" s="63">
        <v>118</v>
      </c>
      <c r="S12" s="32"/>
      <c r="T12" s="32">
        <v>42.5</v>
      </c>
      <c r="U12" s="159">
        <v>65</v>
      </c>
      <c r="V12" s="302">
        <f t="shared" si="3"/>
        <v>225.5</v>
      </c>
      <c r="W12" s="63">
        <v>120</v>
      </c>
      <c r="X12" s="32">
        <v>111</v>
      </c>
      <c r="Y12" s="32">
        <v>40</v>
      </c>
      <c r="Z12" s="159">
        <v>44</v>
      </c>
      <c r="AA12" s="302">
        <f t="shared" si="4"/>
        <v>315</v>
      </c>
      <c r="AB12" s="65">
        <v>132</v>
      </c>
      <c r="AC12" s="35">
        <v>122</v>
      </c>
      <c r="AD12" s="35">
        <v>41.5</v>
      </c>
      <c r="AE12" s="161">
        <v>55</v>
      </c>
      <c r="AF12" s="302">
        <f t="shared" si="5"/>
        <v>350.5</v>
      </c>
      <c r="AG12" s="65">
        <v>64</v>
      </c>
      <c r="AH12" s="35">
        <v>115</v>
      </c>
      <c r="AI12" s="35"/>
      <c r="AJ12" s="161"/>
      <c r="AK12" s="302">
        <f t="shared" si="6"/>
        <v>179</v>
      </c>
      <c r="AL12" s="65"/>
      <c r="AM12" s="35"/>
      <c r="AN12" s="35"/>
      <c r="AO12" s="161"/>
      <c r="AP12" s="311">
        <f t="shared" si="7"/>
        <v>0</v>
      </c>
      <c r="AQ12" s="32">
        <v>87</v>
      </c>
      <c r="AR12" s="32"/>
      <c r="AS12" s="32"/>
      <c r="AT12" s="159"/>
      <c r="AU12" s="302">
        <f t="shared" si="8"/>
        <v>87</v>
      </c>
      <c r="AV12" s="65">
        <v>71.5</v>
      </c>
      <c r="AW12" s="35">
        <v>50.5</v>
      </c>
      <c r="AX12" s="35"/>
      <c r="AY12" s="161"/>
      <c r="AZ12" s="302">
        <f t="shared" si="9"/>
        <v>122</v>
      </c>
      <c r="BA12" s="65">
        <v>126</v>
      </c>
      <c r="BB12" s="35">
        <v>51.5</v>
      </c>
      <c r="BC12" s="35">
        <v>48</v>
      </c>
      <c r="BD12" s="161"/>
      <c r="BE12" s="302">
        <f t="shared" si="10"/>
        <v>225.5</v>
      </c>
      <c r="BF12" s="293">
        <v>360</v>
      </c>
      <c r="BG12" s="294">
        <v>390</v>
      </c>
      <c r="BH12" s="310">
        <v>62.5</v>
      </c>
      <c r="BI12" s="294">
        <v>155</v>
      </c>
      <c r="BJ12" s="294">
        <v>125</v>
      </c>
      <c r="BK12" s="294">
        <v>330</v>
      </c>
      <c r="BL12" s="310">
        <v>67.5</v>
      </c>
      <c r="BM12" s="130">
        <f>BK12+BJ12+BI12+BG12+BF12+BE12+AZ12+AU12+AK12+AF12+AA12+V12+L12+G12</f>
        <v>3392</v>
      </c>
      <c r="BN12" s="79">
        <v>9</v>
      </c>
      <c r="BO12" s="58">
        <v>110</v>
      </c>
      <c r="BP12" s="3">
        <v>104</v>
      </c>
      <c r="BQ12" s="3">
        <v>98</v>
      </c>
      <c r="BR12" s="92">
        <v>81</v>
      </c>
      <c r="BS12" s="302">
        <f t="shared" si="11"/>
        <v>393</v>
      </c>
      <c r="BT12" s="63">
        <v>103</v>
      </c>
      <c r="BU12" s="32">
        <v>100</v>
      </c>
      <c r="BV12" s="32">
        <v>90</v>
      </c>
      <c r="BW12" s="159">
        <v>80</v>
      </c>
      <c r="BX12" s="302">
        <f t="shared" si="12"/>
        <v>373</v>
      </c>
      <c r="BY12" s="63">
        <v>128</v>
      </c>
      <c r="BZ12" s="32"/>
      <c r="CA12" s="32"/>
      <c r="CB12" s="159"/>
      <c r="CC12" s="302">
        <f t="shared" si="13"/>
        <v>128</v>
      </c>
      <c r="CD12" s="63">
        <v>113</v>
      </c>
      <c r="CE12" s="32">
        <v>106</v>
      </c>
      <c r="CF12" s="32">
        <v>97</v>
      </c>
      <c r="CG12" s="159">
        <v>96</v>
      </c>
      <c r="CH12" s="302">
        <f t="shared" si="14"/>
        <v>412</v>
      </c>
      <c r="CI12" s="58">
        <v>77</v>
      </c>
      <c r="CJ12" s="3">
        <v>73</v>
      </c>
      <c r="CK12" s="3">
        <v>71</v>
      </c>
      <c r="CL12" s="92">
        <v>70</v>
      </c>
      <c r="CM12" s="302">
        <f t="shared" si="15"/>
        <v>291</v>
      </c>
      <c r="CN12" s="58">
        <v>87</v>
      </c>
      <c r="CO12" s="3">
        <v>84</v>
      </c>
      <c r="CP12" s="3"/>
      <c r="CQ12" s="92"/>
      <c r="CR12" s="302">
        <f t="shared" si="16"/>
        <v>171</v>
      </c>
      <c r="CS12" s="58"/>
      <c r="CT12" s="3"/>
      <c r="CU12" s="3"/>
      <c r="CV12" s="92"/>
      <c r="CW12" s="309">
        <f t="shared" si="17"/>
        <v>0</v>
      </c>
      <c r="CX12" s="63"/>
      <c r="CY12" s="32"/>
      <c r="CZ12" s="32"/>
      <c r="DA12" s="159"/>
      <c r="DB12" s="309">
        <f t="shared" si="18"/>
        <v>0</v>
      </c>
      <c r="DC12" s="58">
        <v>112</v>
      </c>
      <c r="DD12" s="3"/>
      <c r="DE12" s="58"/>
      <c r="DF12" s="92"/>
      <c r="DG12" s="302">
        <f t="shared" si="19"/>
        <v>112</v>
      </c>
      <c r="DH12" s="63">
        <v>112</v>
      </c>
      <c r="DI12" s="32">
        <v>111</v>
      </c>
      <c r="DJ12" s="32"/>
      <c r="DK12" s="159"/>
      <c r="DL12" s="302">
        <f t="shared" si="20"/>
        <v>223</v>
      </c>
      <c r="DM12" s="58">
        <v>115</v>
      </c>
      <c r="DN12" s="3"/>
      <c r="DO12" s="3"/>
      <c r="DP12" s="92"/>
      <c r="DQ12" s="302">
        <f t="shared" si="21"/>
        <v>115</v>
      </c>
      <c r="DR12" s="286">
        <v>230</v>
      </c>
      <c r="DS12" s="285">
        <v>220</v>
      </c>
      <c r="DT12" s="285">
        <v>125</v>
      </c>
      <c r="DU12" s="285">
        <v>155</v>
      </c>
      <c r="DV12" s="280">
        <v>125</v>
      </c>
      <c r="DW12" s="285">
        <v>336</v>
      </c>
      <c r="DX12" s="280">
        <v>0</v>
      </c>
      <c r="DY12" s="75">
        <f>DW12+DU12+DT12+DS12+DR12+DQ12+DL12+DG12+CR12+CM12+CH12+CC12+BX12+BS12</f>
        <v>3284</v>
      </c>
      <c r="DZ12" s="319">
        <v>8</v>
      </c>
      <c r="EA12" s="384">
        <f t="shared" si="22"/>
        <v>6676</v>
      </c>
      <c r="EB12" s="50">
        <v>8</v>
      </c>
    </row>
    <row r="13" spans="1:132" ht="16.5" customHeight="1" x14ac:dyDescent="0.3">
      <c r="A13" s="54">
        <v>9</v>
      </c>
      <c r="B13" s="17" t="s">
        <v>15</v>
      </c>
      <c r="C13" s="65">
        <v>103</v>
      </c>
      <c r="D13" s="35">
        <v>66</v>
      </c>
      <c r="E13" s="35"/>
      <c r="F13" s="161">
        <v>45.5</v>
      </c>
      <c r="G13" s="302">
        <f t="shared" si="0"/>
        <v>214.5</v>
      </c>
      <c r="H13" s="63">
        <v>95</v>
      </c>
      <c r="I13" s="32">
        <v>74</v>
      </c>
      <c r="J13" s="32"/>
      <c r="K13" s="159">
        <v>60</v>
      </c>
      <c r="L13" s="302">
        <f t="shared" si="1"/>
        <v>229</v>
      </c>
      <c r="M13" s="63">
        <v>112</v>
      </c>
      <c r="N13" s="32"/>
      <c r="O13" s="32"/>
      <c r="P13" s="159"/>
      <c r="Q13" s="302">
        <f t="shared" si="2"/>
        <v>112</v>
      </c>
      <c r="R13" s="63">
        <v>113</v>
      </c>
      <c r="S13" s="32"/>
      <c r="T13" s="32"/>
      <c r="U13" s="159"/>
      <c r="V13" s="302">
        <f t="shared" si="3"/>
        <v>113</v>
      </c>
      <c r="W13" s="63">
        <v>83</v>
      </c>
      <c r="X13" s="32"/>
      <c r="Y13" s="32"/>
      <c r="Z13" s="159"/>
      <c r="AA13" s="309">
        <f t="shared" si="4"/>
        <v>83</v>
      </c>
      <c r="AB13" s="65">
        <v>111</v>
      </c>
      <c r="AC13" s="35"/>
      <c r="AD13" s="35"/>
      <c r="AE13" s="161"/>
      <c r="AF13" s="309">
        <f t="shared" si="5"/>
        <v>111</v>
      </c>
      <c r="AG13" s="65">
        <v>112</v>
      </c>
      <c r="AH13" s="35"/>
      <c r="AI13" s="35"/>
      <c r="AJ13" s="161"/>
      <c r="AK13" s="302">
        <f t="shared" si="6"/>
        <v>112</v>
      </c>
      <c r="AL13" s="65">
        <v>120</v>
      </c>
      <c r="AM13" s="35"/>
      <c r="AN13" s="35"/>
      <c r="AO13" s="161"/>
      <c r="AP13" s="305">
        <f t="shared" si="7"/>
        <v>120</v>
      </c>
      <c r="AQ13" s="32">
        <v>120</v>
      </c>
      <c r="AR13" s="32"/>
      <c r="AS13" s="32"/>
      <c r="AT13" s="159"/>
      <c r="AU13" s="302">
        <f t="shared" si="8"/>
        <v>120</v>
      </c>
      <c r="AV13" s="65">
        <v>124</v>
      </c>
      <c r="AW13" s="35"/>
      <c r="AX13" s="35"/>
      <c r="AY13" s="161"/>
      <c r="AZ13" s="302">
        <f t="shared" si="9"/>
        <v>124</v>
      </c>
      <c r="BA13" s="65">
        <v>108</v>
      </c>
      <c r="BB13" s="35"/>
      <c r="BC13" s="35"/>
      <c r="BD13" s="161"/>
      <c r="BE13" s="302">
        <f t="shared" si="10"/>
        <v>108</v>
      </c>
      <c r="BF13" s="293">
        <v>72.5</v>
      </c>
      <c r="BG13" s="294">
        <v>72.5</v>
      </c>
      <c r="BH13" s="294">
        <v>0</v>
      </c>
      <c r="BI13" s="294">
        <v>0</v>
      </c>
      <c r="BJ13" s="294">
        <v>225</v>
      </c>
      <c r="BK13" s="310">
        <v>0</v>
      </c>
      <c r="BL13" s="310">
        <v>0</v>
      </c>
      <c r="BM13" s="130">
        <f>BJ13+BG13+BF13+BE13+AZ13+AU13+AP13+AK13+V13+Q13+L13+G13</f>
        <v>1622.5</v>
      </c>
      <c r="BN13" s="79">
        <v>14</v>
      </c>
      <c r="BO13" s="58">
        <v>130</v>
      </c>
      <c r="BP13" s="3">
        <v>120</v>
      </c>
      <c r="BQ13" s="3">
        <v>115</v>
      </c>
      <c r="BR13" s="92">
        <v>111</v>
      </c>
      <c r="BS13" s="302">
        <f t="shared" si="11"/>
        <v>476</v>
      </c>
      <c r="BT13" s="63">
        <v>150</v>
      </c>
      <c r="BU13" s="32">
        <v>137</v>
      </c>
      <c r="BV13" s="32">
        <v>105</v>
      </c>
      <c r="BW13" s="159"/>
      <c r="BX13" s="302">
        <f t="shared" si="12"/>
        <v>392</v>
      </c>
      <c r="BY13" s="63">
        <v>124</v>
      </c>
      <c r="BZ13" s="32">
        <v>120</v>
      </c>
      <c r="CA13" s="32"/>
      <c r="CB13" s="159"/>
      <c r="CC13" s="302">
        <f t="shared" si="13"/>
        <v>244</v>
      </c>
      <c r="CD13" s="63">
        <v>140</v>
      </c>
      <c r="CE13" s="32">
        <v>132</v>
      </c>
      <c r="CF13" s="32">
        <v>118</v>
      </c>
      <c r="CG13" s="159">
        <v>110</v>
      </c>
      <c r="CH13" s="302">
        <f t="shared" si="14"/>
        <v>500</v>
      </c>
      <c r="CI13" s="58">
        <v>150</v>
      </c>
      <c r="CJ13" s="3">
        <v>143</v>
      </c>
      <c r="CK13" s="3">
        <v>140</v>
      </c>
      <c r="CL13" s="92">
        <v>122</v>
      </c>
      <c r="CM13" s="302">
        <f t="shared" si="15"/>
        <v>555</v>
      </c>
      <c r="CN13" s="58">
        <v>137</v>
      </c>
      <c r="CO13" s="3">
        <v>124</v>
      </c>
      <c r="CP13" s="3"/>
      <c r="CQ13" s="92"/>
      <c r="CR13" s="309">
        <f t="shared" si="16"/>
        <v>261</v>
      </c>
      <c r="CS13" s="58">
        <v>150</v>
      </c>
      <c r="CT13" s="3">
        <v>134</v>
      </c>
      <c r="CU13" s="3">
        <v>120</v>
      </c>
      <c r="CV13" s="92">
        <v>118</v>
      </c>
      <c r="CW13" s="302">
        <f t="shared" si="17"/>
        <v>522</v>
      </c>
      <c r="CX13" s="63">
        <v>146</v>
      </c>
      <c r="CY13" s="32">
        <v>140</v>
      </c>
      <c r="CZ13" s="32"/>
      <c r="DA13" s="159"/>
      <c r="DB13" s="302">
        <f t="shared" si="18"/>
        <v>286</v>
      </c>
      <c r="DC13" s="58">
        <v>146</v>
      </c>
      <c r="DD13" s="3">
        <v>140</v>
      </c>
      <c r="DE13" s="3"/>
      <c r="DF13" s="92"/>
      <c r="DG13" s="302">
        <f t="shared" si="19"/>
        <v>286</v>
      </c>
      <c r="DH13" s="63"/>
      <c r="DI13" s="32"/>
      <c r="DJ13" s="32"/>
      <c r="DK13" s="159"/>
      <c r="DL13" s="309">
        <f t="shared" si="20"/>
        <v>0</v>
      </c>
      <c r="DM13" s="58">
        <v>143</v>
      </c>
      <c r="DN13" s="3">
        <v>137</v>
      </c>
      <c r="DO13" s="3">
        <v>134</v>
      </c>
      <c r="DP13" s="92">
        <v>56</v>
      </c>
      <c r="DQ13" s="302">
        <f t="shared" si="21"/>
        <v>470</v>
      </c>
      <c r="DR13" s="286">
        <v>420</v>
      </c>
      <c r="DS13" s="285">
        <v>390</v>
      </c>
      <c r="DT13" s="285">
        <v>72.5</v>
      </c>
      <c r="DU13" s="280">
        <v>0</v>
      </c>
      <c r="DV13" s="285">
        <v>225</v>
      </c>
      <c r="DW13" s="280">
        <v>0</v>
      </c>
      <c r="DX13" s="285">
        <v>180</v>
      </c>
      <c r="DY13" s="75">
        <f>DX13+DV13+DT13+DS13+DR13+DQ13+DG13+DB13+CW13+CM13+CH13+CC13+BX13+BS13</f>
        <v>5018.5</v>
      </c>
      <c r="DZ13" s="319">
        <v>3</v>
      </c>
      <c r="EA13" s="384">
        <f t="shared" si="22"/>
        <v>6641</v>
      </c>
      <c r="EB13" s="50">
        <v>9</v>
      </c>
    </row>
    <row r="14" spans="1:132" ht="16.5" customHeight="1" x14ac:dyDescent="0.3">
      <c r="A14" s="54">
        <v>10</v>
      </c>
      <c r="B14" s="17" t="s">
        <v>11</v>
      </c>
      <c r="C14" s="58">
        <v>47.5</v>
      </c>
      <c r="D14" s="3">
        <v>72</v>
      </c>
      <c r="E14" s="3">
        <v>57</v>
      </c>
      <c r="F14" s="92">
        <v>41</v>
      </c>
      <c r="G14" s="302">
        <f t="shared" si="0"/>
        <v>217.5</v>
      </c>
      <c r="H14" s="63">
        <v>87</v>
      </c>
      <c r="I14" s="32">
        <v>71</v>
      </c>
      <c r="J14" s="32">
        <v>68</v>
      </c>
      <c r="K14" s="159">
        <v>49.5</v>
      </c>
      <c r="L14" s="302">
        <f t="shared" si="1"/>
        <v>275.5</v>
      </c>
      <c r="M14" s="63">
        <v>54</v>
      </c>
      <c r="N14" s="32"/>
      <c r="O14" s="32"/>
      <c r="P14" s="159"/>
      <c r="Q14" s="309">
        <f t="shared" si="2"/>
        <v>54</v>
      </c>
      <c r="R14" s="63">
        <v>96</v>
      </c>
      <c r="S14" s="32">
        <v>84</v>
      </c>
      <c r="T14" s="32"/>
      <c r="U14" s="159">
        <v>44</v>
      </c>
      <c r="V14" s="302">
        <f t="shared" si="3"/>
        <v>224</v>
      </c>
      <c r="W14" s="63">
        <v>99</v>
      </c>
      <c r="X14" s="32">
        <v>64</v>
      </c>
      <c r="Y14" s="32">
        <v>58</v>
      </c>
      <c r="Z14" s="159">
        <v>47</v>
      </c>
      <c r="AA14" s="302">
        <f t="shared" si="4"/>
        <v>268</v>
      </c>
      <c r="AB14" s="58">
        <v>94</v>
      </c>
      <c r="AC14" s="3">
        <v>42</v>
      </c>
      <c r="AD14" s="3"/>
      <c r="AE14" s="92"/>
      <c r="AF14" s="302">
        <f t="shared" si="5"/>
        <v>136</v>
      </c>
      <c r="AG14" s="58"/>
      <c r="AH14" s="3"/>
      <c r="AI14" s="3"/>
      <c r="AJ14" s="92"/>
      <c r="AK14" s="309">
        <f t="shared" si="6"/>
        <v>0</v>
      </c>
      <c r="AL14" s="58">
        <v>58</v>
      </c>
      <c r="AM14" s="3"/>
      <c r="AN14" s="3"/>
      <c r="AO14" s="92"/>
      <c r="AP14" s="305">
        <f t="shared" si="7"/>
        <v>58</v>
      </c>
      <c r="AQ14" s="32">
        <v>51.5</v>
      </c>
      <c r="AR14" s="32">
        <v>102</v>
      </c>
      <c r="AS14" s="32">
        <v>93</v>
      </c>
      <c r="AT14" s="159"/>
      <c r="AU14" s="302">
        <f t="shared" si="8"/>
        <v>246.5</v>
      </c>
      <c r="AV14" s="58">
        <v>59</v>
      </c>
      <c r="AW14" s="3">
        <v>95</v>
      </c>
      <c r="AX14" s="3"/>
      <c r="AY14" s="92"/>
      <c r="AZ14" s="302">
        <f t="shared" si="9"/>
        <v>154</v>
      </c>
      <c r="BA14" s="58">
        <v>87</v>
      </c>
      <c r="BB14" s="3"/>
      <c r="BC14" s="3"/>
      <c r="BD14" s="92"/>
      <c r="BE14" s="302">
        <f t="shared" si="10"/>
        <v>87</v>
      </c>
      <c r="BF14" s="293">
        <v>190</v>
      </c>
      <c r="BG14" s="285">
        <v>150</v>
      </c>
      <c r="BH14" s="294">
        <v>115</v>
      </c>
      <c r="BI14" s="294">
        <v>145</v>
      </c>
      <c r="BJ14" s="294">
        <v>0</v>
      </c>
      <c r="BK14" s="310">
        <v>0</v>
      </c>
      <c r="BL14" s="310">
        <v>0</v>
      </c>
      <c r="BM14" s="130">
        <f>BJ14+BI14+BH14+BG14+BF14+BE14+AZ14+AU14+AP14+AF14+AA14+V14+L14+G14</f>
        <v>2266.5</v>
      </c>
      <c r="BN14" s="79">
        <v>12</v>
      </c>
      <c r="BO14" s="58">
        <v>112</v>
      </c>
      <c r="BP14" s="3">
        <v>96</v>
      </c>
      <c r="BQ14" s="3">
        <v>94</v>
      </c>
      <c r="BR14" s="92">
        <v>76</v>
      </c>
      <c r="BS14" s="302">
        <f t="shared" si="11"/>
        <v>378</v>
      </c>
      <c r="BT14" s="63">
        <v>124</v>
      </c>
      <c r="BU14" s="32">
        <v>114</v>
      </c>
      <c r="BV14" s="32">
        <v>101</v>
      </c>
      <c r="BW14" s="159">
        <v>91</v>
      </c>
      <c r="BX14" s="302">
        <f t="shared" si="12"/>
        <v>430</v>
      </c>
      <c r="BY14" s="63">
        <v>140</v>
      </c>
      <c r="BZ14" s="32">
        <v>118</v>
      </c>
      <c r="CA14" s="32">
        <v>115</v>
      </c>
      <c r="CB14" s="159"/>
      <c r="CC14" s="302">
        <f t="shared" si="13"/>
        <v>373</v>
      </c>
      <c r="CD14" s="63">
        <v>124</v>
      </c>
      <c r="CE14" s="32">
        <v>114</v>
      </c>
      <c r="CF14" s="32">
        <v>109</v>
      </c>
      <c r="CG14" s="159"/>
      <c r="CH14" s="302">
        <f t="shared" si="14"/>
        <v>347</v>
      </c>
      <c r="CI14" s="58">
        <v>132</v>
      </c>
      <c r="CJ14" s="3">
        <v>116</v>
      </c>
      <c r="CK14" s="3">
        <v>108</v>
      </c>
      <c r="CL14" s="92"/>
      <c r="CM14" s="302">
        <f t="shared" si="15"/>
        <v>356</v>
      </c>
      <c r="CN14" s="58">
        <v>130</v>
      </c>
      <c r="CO14" s="3">
        <v>57</v>
      </c>
      <c r="CP14" s="3">
        <v>112</v>
      </c>
      <c r="CQ14" s="92">
        <v>96</v>
      </c>
      <c r="CR14" s="302">
        <f t="shared" si="16"/>
        <v>395</v>
      </c>
      <c r="CS14" s="58">
        <v>57</v>
      </c>
      <c r="CT14" s="3">
        <v>104</v>
      </c>
      <c r="CU14" s="3"/>
      <c r="CV14" s="92"/>
      <c r="CW14" s="302">
        <f t="shared" si="17"/>
        <v>161</v>
      </c>
      <c r="CX14" s="63">
        <v>130</v>
      </c>
      <c r="CY14" s="32">
        <v>62</v>
      </c>
      <c r="CZ14" s="32">
        <v>107</v>
      </c>
      <c r="DA14" s="159"/>
      <c r="DB14" s="302">
        <f t="shared" si="18"/>
        <v>299</v>
      </c>
      <c r="DC14" s="58">
        <v>65</v>
      </c>
      <c r="DD14" s="3">
        <v>111</v>
      </c>
      <c r="DE14" s="3">
        <v>107</v>
      </c>
      <c r="DF14" s="92"/>
      <c r="DG14" s="302">
        <f t="shared" si="19"/>
        <v>283</v>
      </c>
      <c r="DH14" s="63">
        <v>137</v>
      </c>
      <c r="DI14" s="32">
        <v>64</v>
      </c>
      <c r="DJ14" s="32">
        <v>122</v>
      </c>
      <c r="DK14" s="159"/>
      <c r="DL14" s="302">
        <f t="shared" si="20"/>
        <v>323</v>
      </c>
      <c r="DM14" s="58">
        <v>66</v>
      </c>
      <c r="DN14" s="3">
        <v>130</v>
      </c>
      <c r="DO14" s="3"/>
      <c r="DP14" s="92"/>
      <c r="DQ14" s="302">
        <f t="shared" si="21"/>
        <v>196</v>
      </c>
      <c r="DR14" s="300">
        <v>232.5</v>
      </c>
      <c r="DS14" s="285">
        <v>290</v>
      </c>
      <c r="DT14" s="285">
        <v>115</v>
      </c>
      <c r="DU14" s="285">
        <v>145</v>
      </c>
      <c r="DV14" s="285">
        <v>0</v>
      </c>
      <c r="DW14" s="280">
        <v>0</v>
      </c>
      <c r="DX14" s="280">
        <v>0</v>
      </c>
      <c r="DY14" s="75">
        <f>DV14+DU14+DT14+DS14+DR14+DQ14+DL14+DG14+DB14+CW14+CR14+CM14+CH14+CC14+BX14+BS14</f>
        <v>4323.5</v>
      </c>
      <c r="DZ14" s="319">
        <v>5</v>
      </c>
      <c r="EA14" s="384">
        <f t="shared" si="22"/>
        <v>6590</v>
      </c>
      <c r="EB14" s="50">
        <v>10</v>
      </c>
    </row>
    <row r="15" spans="1:132" ht="16.5" customHeight="1" x14ac:dyDescent="0.3">
      <c r="A15" s="54">
        <v>11</v>
      </c>
      <c r="B15" s="19" t="s">
        <v>8</v>
      </c>
      <c r="C15" s="59">
        <v>132</v>
      </c>
      <c r="D15" s="3">
        <v>93</v>
      </c>
      <c r="E15" s="3">
        <v>76</v>
      </c>
      <c r="F15" s="92">
        <v>70</v>
      </c>
      <c r="G15" s="302">
        <f t="shared" si="0"/>
        <v>371</v>
      </c>
      <c r="H15" s="63">
        <v>112</v>
      </c>
      <c r="I15" s="32">
        <v>84</v>
      </c>
      <c r="J15" s="32">
        <v>78</v>
      </c>
      <c r="K15" s="159"/>
      <c r="L15" s="302">
        <f t="shared" si="1"/>
        <v>274</v>
      </c>
      <c r="M15" s="63">
        <v>150</v>
      </c>
      <c r="N15" s="32">
        <v>106</v>
      </c>
      <c r="O15" s="32">
        <v>102</v>
      </c>
      <c r="P15" s="159"/>
      <c r="Q15" s="302">
        <f t="shared" si="2"/>
        <v>358</v>
      </c>
      <c r="R15" s="63">
        <v>143</v>
      </c>
      <c r="S15" s="32">
        <v>105</v>
      </c>
      <c r="T15" s="32">
        <v>101</v>
      </c>
      <c r="U15" s="159">
        <v>42.5</v>
      </c>
      <c r="V15" s="302">
        <f t="shared" si="3"/>
        <v>391.5</v>
      </c>
      <c r="W15" s="63">
        <v>124</v>
      </c>
      <c r="X15" s="32">
        <v>103</v>
      </c>
      <c r="Y15" s="32">
        <v>77</v>
      </c>
      <c r="Z15" s="159">
        <v>40</v>
      </c>
      <c r="AA15" s="302">
        <f t="shared" si="4"/>
        <v>344</v>
      </c>
      <c r="AB15" s="58">
        <v>126</v>
      </c>
      <c r="AC15" s="3">
        <v>102</v>
      </c>
      <c r="AD15" s="3">
        <v>90</v>
      </c>
      <c r="AE15" s="92">
        <v>41.5</v>
      </c>
      <c r="AF15" s="302">
        <f t="shared" si="5"/>
        <v>359.5</v>
      </c>
      <c r="AG15" s="58">
        <v>130</v>
      </c>
      <c r="AH15" s="3"/>
      <c r="AI15" s="3"/>
      <c r="AJ15" s="92"/>
      <c r="AK15" s="309">
        <f t="shared" si="6"/>
        <v>130</v>
      </c>
      <c r="AL15" s="58">
        <v>124</v>
      </c>
      <c r="AM15" s="3">
        <v>115</v>
      </c>
      <c r="AN15" s="3">
        <v>103</v>
      </c>
      <c r="AO15" s="92"/>
      <c r="AP15" s="305">
        <f t="shared" si="7"/>
        <v>342</v>
      </c>
      <c r="AQ15" s="32">
        <v>122</v>
      </c>
      <c r="AR15" s="32">
        <v>110</v>
      </c>
      <c r="AS15" s="32">
        <v>107</v>
      </c>
      <c r="AT15" s="159">
        <v>92</v>
      </c>
      <c r="AU15" s="302">
        <f t="shared" si="8"/>
        <v>431</v>
      </c>
      <c r="AV15" s="58">
        <v>122</v>
      </c>
      <c r="AW15" s="3">
        <v>50.5</v>
      </c>
      <c r="AX15" s="3"/>
      <c r="AY15" s="92"/>
      <c r="AZ15" s="309">
        <f t="shared" si="9"/>
        <v>172.5</v>
      </c>
      <c r="BA15" s="58">
        <v>112</v>
      </c>
      <c r="BB15" s="3">
        <v>105</v>
      </c>
      <c r="BC15" s="3">
        <v>48</v>
      </c>
      <c r="BD15" s="92"/>
      <c r="BE15" s="302">
        <f t="shared" si="10"/>
        <v>265</v>
      </c>
      <c r="BF15" s="293">
        <v>232.5</v>
      </c>
      <c r="BG15" s="294">
        <v>220</v>
      </c>
      <c r="BH15" s="294">
        <v>225</v>
      </c>
      <c r="BI15" s="310">
        <v>0</v>
      </c>
      <c r="BJ15" s="310">
        <v>115</v>
      </c>
      <c r="BK15" s="294">
        <v>186</v>
      </c>
      <c r="BL15" s="294">
        <v>292.5</v>
      </c>
      <c r="BM15" s="130">
        <f>BL15+BK15+BH15+BG15+BF15+BE15+AU15+AP15+AF15+AA15+V15+Q15+L15+G15</f>
        <v>4292</v>
      </c>
      <c r="BN15" s="79">
        <v>5</v>
      </c>
      <c r="BO15" s="58">
        <v>54</v>
      </c>
      <c r="BP15" s="3">
        <v>103</v>
      </c>
      <c r="BQ15" s="3"/>
      <c r="BR15" s="92"/>
      <c r="BS15" s="302">
        <f t="shared" si="11"/>
        <v>157</v>
      </c>
      <c r="BT15" s="63">
        <v>115</v>
      </c>
      <c r="BU15" s="32">
        <v>49</v>
      </c>
      <c r="BV15" s="32"/>
      <c r="BW15" s="159"/>
      <c r="BX15" s="302">
        <f t="shared" si="12"/>
        <v>164</v>
      </c>
      <c r="BY15" s="63">
        <v>143</v>
      </c>
      <c r="BZ15" s="32"/>
      <c r="CA15" s="32"/>
      <c r="CB15" s="159"/>
      <c r="CC15" s="302">
        <f t="shared" si="13"/>
        <v>143</v>
      </c>
      <c r="CD15" s="63">
        <v>99</v>
      </c>
      <c r="CE15" s="32"/>
      <c r="CF15" s="32"/>
      <c r="CG15" s="159"/>
      <c r="CH15" s="302">
        <f t="shared" si="14"/>
        <v>99</v>
      </c>
      <c r="CI15" s="58">
        <v>110</v>
      </c>
      <c r="CJ15" s="3"/>
      <c r="CK15" s="3"/>
      <c r="CL15" s="92"/>
      <c r="CM15" s="302">
        <f t="shared" si="15"/>
        <v>110</v>
      </c>
      <c r="CN15" s="58">
        <v>116</v>
      </c>
      <c r="CO15" s="3"/>
      <c r="CP15" s="3"/>
      <c r="CQ15" s="92"/>
      <c r="CR15" s="302">
        <f t="shared" si="16"/>
        <v>116</v>
      </c>
      <c r="CS15" s="58">
        <v>106</v>
      </c>
      <c r="CT15" s="3"/>
      <c r="CU15" s="3"/>
      <c r="CV15" s="92"/>
      <c r="CW15" s="302">
        <f t="shared" si="17"/>
        <v>106</v>
      </c>
      <c r="CX15" s="63"/>
      <c r="CY15" s="32"/>
      <c r="CZ15" s="32"/>
      <c r="DA15" s="159"/>
      <c r="DB15" s="309">
        <f t="shared" si="18"/>
        <v>0</v>
      </c>
      <c r="DC15" s="58"/>
      <c r="DD15" s="3"/>
      <c r="DE15" s="3"/>
      <c r="DF15" s="92"/>
      <c r="DG15" s="309">
        <f t="shared" si="19"/>
        <v>0</v>
      </c>
      <c r="DH15" s="63">
        <v>130</v>
      </c>
      <c r="DI15" s="32"/>
      <c r="DJ15" s="32"/>
      <c r="DK15" s="159"/>
      <c r="DL15" s="302">
        <f t="shared" si="20"/>
        <v>130</v>
      </c>
      <c r="DM15" s="58"/>
      <c r="DN15" s="3"/>
      <c r="DO15" s="3"/>
      <c r="DP15" s="92"/>
      <c r="DQ15" s="302">
        <f t="shared" si="21"/>
        <v>0</v>
      </c>
      <c r="DR15" s="286">
        <v>77.5</v>
      </c>
      <c r="DS15" s="280">
        <v>62.5</v>
      </c>
      <c r="DT15" s="285">
        <v>112.5</v>
      </c>
      <c r="DU15" s="280">
        <v>0</v>
      </c>
      <c r="DV15" s="285">
        <v>115</v>
      </c>
      <c r="DW15" s="285">
        <v>78</v>
      </c>
      <c r="DX15" s="285">
        <v>97.5</v>
      </c>
      <c r="DY15" s="75">
        <f>DX15+DW15+DV15+DT15+DR15+DL15+CW15+CR15+CM15+CH15+CC15+BX15+BS15</f>
        <v>1505.5</v>
      </c>
      <c r="DZ15" s="319">
        <v>13</v>
      </c>
      <c r="EA15" s="384">
        <f t="shared" si="22"/>
        <v>5797.5</v>
      </c>
      <c r="EB15" s="50">
        <v>11</v>
      </c>
    </row>
    <row r="16" spans="1:132" ht="16.5" customHeight="1" x14ac:dyDescent="0.3">
      <c r="A16" s="54">
        <v>12</v>
      </c>
      <c r="B16" s="17" t="s">
        <v>2</v>
      </c>
      <c r="C16" s="65">
        <v>61</v>
      </c>
      <c r="D16" s="35">
        <v>74</v>
      </c>
      <c r="E16" s="35">
        <v>54</v>
      </c>
      <c r="F16" s="161">
        <v>44</v>
      </c>
      <c r="G16" s="302">
        <f t="shared" si="0"/>
        <v>233</v>
      </c>
      <c r="H16" s="63">
        <v>69</v>
      </c>
      <c r="I16" s="32">
        <v>65</v>
      </c>
      <c r="J16" s="32">
        <v>61</v>
      </c>
      <c r="K16" s="159"/>
      <c r="L16" s="302">
        <f t="shared" si="1"/>
        <v>195</v>
      </c>
      <c r="M16" s="63"/>
      <c r="N16" s="32"/>
      <c r="O16" s="32"/>
      <c r="P16" s="159"/>
      <c r="Q16" s="309">
        <f t="shared" si="2"/>
        <v>0</v>
      </c>
      <c r="R16" s="63">
        <v>73</v>
      </c>
      <c r="S16" s="32">
        <v>80</v>
      </c>
      <c r="T16" s="32">
        <v>74</v>
      </c>
      <c r="U16" s="159"/>
      <c r="V16" s="302">
        <f t="shared" si="3"/>
        <v>227</v>
      </c>
      <c r="W16" s="63">
        <v>150</v>
      </c>
      <c r="X16" s="32">
        <v>116</v>
      </c>
      <c r="Y16" s="32">
        <v>56</v>
      </c>
      <c r="Z16" s="159">
        <v>56</v>
      </c>
      <c r="AA16" s="302">
        <f t="shared" si="4"/>
        <v>378</v>
      </c>
      <c r="AB16" s="65">
        <v>128</v>
      </c>
      <c r="AC16" s="35">
        <v>116</v>
      </c>
      <c r="AD16" s="35"/>
      <c r="AE16" s="161">
        <v>59</v>
      </c>
      <c r="AF16" s="302">
        <f t="shared" si="5"/>
        <v>303</v>
      </c>
      <c r="AG16" s="65">
        <v>61</v>
      </c>
      <c r="AH16" s="35">
        <v>116</v>
      </c>
      <c r="AI16" s="35"/>
      <c r="AJ16" s="161"/>
      <c r="AK16" s="302">
        <f t="shared" si="6"/>
        <v>177</v>
      </c>
      <c r="AL16" s="65"/>
      <c r="AM16" s="35"/>
      <c r="AN16" s="35"/>
      <c r="AO16" s="161"/>
      <c r="AP16" s="311">
        <f t="shared" si="7"/>
        <v>0</v>
      </c>
      <c r="AQ16" s="32">
        <v>89</v>
      </c>
      <c r="AR16" s="32"/>
      <c r="AS16" s="32"/>
      <c r="AT16" s="159"/>
      <c r="AU16" s="302">
        <f t="shared" si="8"/>
        <v>89</v>
      </c>
      <c r="AV16" s="65">
        <v>46.5</v>
      </c>
      <c r="AW16" s="35"/>
      <c r="AX16" s="35"/>
      <c r="AY16" s="161"/>
      <c r="AZ16" s="302">
        <f t="shared" si="9"/>
        <v>46.5</v>
      </c>
      <c r="BA16" s="65"/>
      <c r="BB16" s="35"/>
      <c r="BC16" s="35"/>
      <c r="BD16" s="161"/>
      <c r="BE16" s="302">
        <f t="shared" si="10"/>
        <v>0</v>
      </c>
      <c r="BF16" s="293">
        <v>220</v>
      </c>
      <c r="BG16" s="298">
        <v>160</v>
      </c>
      <c r="BH16" s="298">
        <v>52.5</v>
      </c>
      <c r="BI16" s="298">
        <v>165</v>
      </c>
      <c r="BJ16" s="294">
        <v>195</v>
      </c>
      <c r="BK16" s="310">
        <v>0</v>
      </c>
      <c r="BL16" s="310">
        <v>0</v>
      </c>
      <c r="BM16" s="84">
        <f>BJ16+BI16+BH16+BG16+BF16+BE16+AZ16+AU16+AK16+AF16+AA16+V16+L16+G16</f>
        <v>2441</v>
      </c>
      <c r="BN16" s="79">
        <v>10</v>
      </c>
      <c r="BO16" s="65">
        <v>88</v>
      </c>
      <c r="BP16" s="35">
        <v>65</v>
      </c>
      <c r="BQ16" s="35"/>
      <c r="BR16" s="161"/>
      <c r="BS16" s="302">
        <f t="shared" si="11"/>
        <v>153</v>
      </c>
      <c r="BT16" s="63">
        <v>92</v>
      </c>
      <c r="BU16" s="32"/>
      <c r="BV16" s="32"/>
      <c r="BW16" s="159"/>
      <c r="BX16" s="302">
        <f t="shared" si="12"/>
        <v>92</v>
      </c>
      <c r="BY16" s="63">
        <v>134</v>
      </c>
      <c r="BZ16" s="32"/>
      <c r="CA16" s="32"/>
      <c r="CB16" s="159"/>
      <c r="CC16" s="302">
        <f t="shared" si="13"/>
        <v>134</v>
      </c>
      <c r="CD16" s="63">
        <v>98</v>
      </c>
      <c r="CE16" s="32"/>
      <c r="CF16" s="32"/>
      <c r="CG16" s="159"/>
      <c r="CH16" s="302">
        <f t="shared" si="14"/>
        <v>98</v>
      </c>
      <c r="CI16" s="65">
        <v>96</v>
      </c>
      <c r="CJ16" s="35">
        <v>83</v>
      </c>
      <c r="CK16" s="35"/>
      <c r="CL16" s="161"/>
      <c r="CM16" s="302">
        <f t="shared" si="15"/>
        <v>179</v>
      </c>
      <c r="CN16" s="65">
        <v>104</v>
      </c>
      <c r="CO16" s="35">
        <v>89</v>
      </c>
      <c r="CP16" s="35"/>
      <c r="CQ16" s="161"/>
      <c r="CR16" s="302">
        <f t="shared" si="16"/>
        <v>193</v>
      </c>
      <c r="CS16" s="65"/>
      <c r="CT16" s="35"/>
      <c r="CU16" s="35"/>
      <c r="CV16" s="161"/>
      <c r="CW16" s="309">
        <f t="shared" si="17"/>
        <v>0</v>
      </c>
      <c r="CX16" s="63">
        <v>113</v>
      </c>
      <c r="CY16" s="32"/>
      <c r="CZ16" s="32"/>
      <c r="DA16" s="159"/>
      <c r="DB16" s="302">
        <f t="shared" si="18"/>
        <v>113</v>
      </c>
      <c r="DC16" s="65">
        <v>105</v>
      </c>
      <c r="DD16" s="35"/>
      <c r="DE16" s="35"/>
      <c r="DF16" s="161"/>
      <c r="DG16" s="302">
        <f t="shared" si="19"/>
        <v>105</v>
      </c>
      <c r="DH16" s="63"/>
      <c r="DI16" s="32"/>
      <c r="DJ16" s="32"/>
      <c r="DK16" s="159"/>
      <c r="DL16" s="309">
        <f t="shared" si="20"/>
        <v>0</v>
      </c>
      <c r="DM16" s="65"/>
      <c r="DN16" s="35"/>
      <c r="DO16" s="35"/>
      <c r="DP16" s="161"/>
      <c r="DQ16" s="302">
        <f t="shared" si="21"/>
        <v>0</v>
      </c>
      <c r="DR16" s="285">
        <v>0</v>
      </c>
      <c r="DS16" s="285">
        <v>0</v>
      </c>
      <c r="DT16" s="285">
        <v>52.5</v>
      </c>
      <c r="DU16" s="298">
        <v>165</v>
      </c>
      <c r="DV16" s="285">
        <v>195</v>
      </c>
      <c r="DW16" s="280">
        <v>0</v>
      </c>
      <c r="DX16" s="280">
        <v>0</v>
      </c>
      <c r="DY16" s="75">
        <f>DV16+DU16+DT16+DG16+DB16+CR16+CM16+CH16+CC16+BX16+BS16</f>
        <v>1479.5</v>
      </c>
      <c r="DZ16" s="319">
        <v>14</v>
      </c>
      <c r="EA16" s="384">
        <f t="shared" si="22"/>
        <v>3920.5</v>
      </c>
      <c r="EB16" s="50">
        <v>12</v>
      </c>
    </row>
    <row r="17" spans="1:132" ht="16.5" customHeight="1" x14ac:dyDescent="0.3">
      <c r="A17" s="54">
        <v>13</v>
      </c>
      <c r="B17" s="21" t="s">
        <v>19</v>
      </c>
      <c r="C17" s="63">
        <v>112</v>
      </c>
      <c r="D17" s="32">
        <v>67</v>
      </c>
      <c r="E17" s="32">
        <v>41</v>
      </c>
      <c r="F17" s="159">
        <v>44</v>
      </c>
      <c r="G17" s="302">
        <f t="shared" si="0"/>
        <v>264</v>
      </c>
      <c r="H17" s="63">
        <v>92</v>
      </c>
      <c r="I17" s="32">
        <v>43</v>
      </c>
      <c r="J17" s="32">
        <v>41</v>
      </c>
      <c r="K17" s="159">
        <v>66</v>
      </c>
      <c r="L17" s="302">
        <f t="shared" si="1"/>
        <v>242</v>
      </c>
      <c r="M17" s="63"/>
      <c r="N17" s="32"/>
      <c r="O17" s="32"/>
      <c r="P17" s="159"/>
      <c r="Q17" s="309">
        <f t="shared" si="2"/>
        <v>0</v>
      </c>
      <c r="R17" s="63">
        <v>108</v>
      </c>
      <c r="S17" s="32">
        <v>51.5</v>
      </c>
      <c r="T17" s="32"/>
      <c r="U17" s="159"/>
      <c r="V17" s="302">
        <f t="shared" si="3"/>
        <v>159.5</v>
      </c>
      <c r="W17" s="63">
        <v>84</v>
      </c>
      <c r="X17" s="32">
        <v>39.5</v>
      </c>
      <c r="Y17" s="32">
        <v>71</v>
      </c>
      <c r="Z17" s="159">
        <v>57</v>
      </c>
      <c r="AA17" s="302">
        <f t="shared" si="4"/>
        <v>251.5</v>
      </c>
      <c r="AB17" s="63">
        <v>86</v>
      </c>
      <c r="AC17" s="32">
        <v>79</v>
      </c>
      <c r="AD17" s="32">
        <v>38</v>
      </c>
      <c r="AE17" s="159"/>
      <c r="AF17" s="302">
        <f t="shared" si="5"/>
        <v>203</v>
      </c>
      <c r="AG17" s="63"/>
      <c r="AH17" s="32"/>
      <c r="AI17" s="32"/>
      <c r="AJ17" s="159"/>
      <c r="AK17" s="309">
        <f t="shared" si="6"/>
        <v>0</v>
      </c>
      <c r="AL17" s="63">
        <v>126</v>
      </c>
      <c r="AM17" s="32"/>
      <c r="AN17" s="32"/>
      <c r="AO17" s="159"/>
      <c r="AP17" s="305">
        <f t="shared" si="7"/>
        <v>126</v>
      </c>
      <c r="AQ17" s="32">
        <v>111</v>
      </c>
      <c r="AR17" s="32">
        <v>109</v>
      </c>
      <c r="AS17" s="32">
        <v>96</v>
      </c>
      <c r="AT17" s="159"/>
      <c r="AU17" s="302">
        <f t="shared" si="8"/>
        <v>316</v>
      </c>
      <c r="AV17" s="63">
        <v>98</v>
      </c>
      <c r="AW17" s="32"/>
      <c r="AX17" s="32"/>
      <c r="AY17" s="159"/>
      <c r="AZ17" s="302">
        <f t="shared" si="9"/>
        <v>98</v>
      </c>
      <c r="BA17" s="63">
        <v>57.5</v>
      </c>
      <c r="BB17" s="32"/>
      <c r="BC17" s="32"/>
      <c r="BD17" s="159"/>
      <c r="BE17" s="302">
        <f t="shared" si="10"/>
        <v>57.5</v>
      </c>
      <c r="BF17" s="296">
        <v>150</v>
      </c>
      <c r="BG17" s="296">
        <v>210</v>
      </c>
      <c r="BH17" s="294">
        <v>0</v>
      </c>
      <c r="BI17" s="280">
        <v>0</v>
      </c>
      <c r="BJ17" s="294">
        <v>95</v>
      </c>
      <c r="BK17" s="310">
        <v>0</v>
      </c>
      <c r="BL17" s="285">
        <v>187.5</v>
      </c>
      <c r="BM17" s="130">
        <f>BL17+BJ17+BH17+BG17+BF17+BE17+AZ17+AU17+AP17+AF17+AA17+V17+L17+G17</f>
        <v>2360</v>
      </c>
      <c r="BN17" s="79">
        <v>11</v>
      </c>
      <c r="BO17" s="58">
        <v>64</v>
      </c>
      <c r="BP17" s="3"/>
      <c r="BQ17" s="3"/>
      <c r="BR17" s="92"/>
      <c r="BS17" s="302">
        <f t="shared" si="11"/>
        <v>64</v>
      </c>
      <c r="BT17" s="63">
        <v>79</v>
      </c>
      <c r="BU17" s="32"/>
      <c r="BV17" s="32"/>
      <c r="BW17" s="159"/>
      <c r="BX17" s="302">
        <f t="shared" si="12"/>
        <v>79</v>
      </c>
      <c r="BY17" s="63"/>
      <c r="BZ17" s="32"/>
      <c r="CA17" s="32"/>
      <c r="CB17" s="159"/>
      <c r="CC17" s="302">
        <f t="shared" si="13"/>
        <v>0</v>
      </c>
      <c r="CD17" s="63">
        <v>100</v>
      </c>
      <c r="CE17" s="32"/>
      <c r="CF17" s="32"/>
      <c r="CG17" s="159"/>
      <c r="CH17" s="302">
        <f t="shared" si="14"/>
        <v>100</v>
      </c>
      <c r="CI17" s="58">
        <v>67</v>
      </c>
      <c r="CJ17" s="3"/>
      <c r="CK17" s="3"/>
      <c r="CL17" s="92"/>
      <c r="CM17" s="302">
        <f t="shared" si="15"/>
        <v>67</v>
      </c>
      <c r="CN17" s="58"/>
      <c r="CO17" s="3"/>
      <c r="CP17" s="3"/>
      <c r="CQ17" s="92"/>
      <c r="CR17" s="302">
        <f t="shared" si="16"/>
        <v>0</v>
      </c>
      <c r="CS17" s="58"/>
      <c r="CT17" s="3"/>
      <c r="CU17" s="3"/>
      <c r="CV17" s="92"/>
      <c r="CW17" s="309">
        <f t="shared" si="17"/>
        <v>0</v>
      </c>
      <c r="CX17" s="63"/>
      <c r="CY17" s="32"/>
      <c r="CZ17" s="32"/>
      <c r="DA17" s="159"/>
      <c r="DB17" s="309">
        <f t="shared" si="18"/>
        <v>0</v>
      </c>
      <c r="DC17" s="58">
        <v>110</v>
      </c>
      <c r="DD17" s="3"/>
      <c r="DE17" s="3"/>
      <c r="DF17" s="92"/>
      <c r="DG17" s="302">
        <f t="shared" si="19"/>
        <v>110</v>
      </c>
      <c r="DH17" s="63">
        <v>118</v>
      </c>
      <c r="DI17" s="32"/>
      <c r="DJ17" s="32"/>
      <c r="DK17" s="159"/>
      <c r="DL17" s="302">
        <f t="shared" si="20"/>
        <v>118</v>
      </c>
      <c r="DM17" s="58">
        <v>106</v>
      </c>
      <c r="DN17" s="3"/>
      <c r="DO17" s="3"/>
      <c r="DP17" s="92"/>
      <c r="DQ17" s="302">
        <f t="shared" si="21"/>
        <v>106</v>
      </c>
      <c r="DR17" s="286">
        <v>0</v>
      </c>
      <c r="DS17" s="285">
        <v>0</v>
      </c>
      <c r="DT17" s="285">
        <v>0</v>
      </c>
      <c r="DU17" s="280">
        <v>0</v>
      </c>
      <c r="DV17" s="285">
        <v>95</v>
      </c>
      <c r="DW17" s="285">
        <v>90</v>
      </c>
      <c r="DX17" s="280">
        <v>0</v>
      </c>
      <c r="DY17" s="75">
        <f>DW17+DV17+DQ17+DL17+DG17+CM17+CH17+BX17+BS17</f>
        <v>829</v>
      </c>
      <c r="DZ17" s="319">
        <v>19</v>
      </c>
      <c r="EA17" s="384">
        <f t="shared" si="22"/>
        <v>3189</v>
      </c>
      <c r="EB17" s="50">
        <v>13</v>
      </c>
    </row>
    <row r="18" spans="1:132" ht="16.5" customHeight="1" x14ac:dyDescent="0.3">
      <c r="A18" s="54">
        <v>14</v>
      </c>
      <c r="B18" s="18" t="s">
        <v>22</v>
      </c>
      <c r="C18" s="68">
        <v>111</v>
      </c>
      <c r="D18" s="35">
        <v>83</v>
      </c>
      <c r="E18" s="35"/>
      <c r="F18" s="161"/>
      <c r="G18" s="302">
        <f t="shared" si="0"/>
        <v>194</v>
      </c>
      <c r="H18" s="63">
        <v>101</v>
      </c>
      <c r="I18" s="32">
        <v>70</v>
      </c>
      <c r="J18" s="32"/>
      <c r="K18" s="159"/>
      <c r="L18" s="302">
        <f t="shared" si="1"/>
        <v>171</v>
      </c>
      <c r="M18" s="63">
        <v>122</v>
      </c>
      <c r="N18" s="32">
        <v>113</v>
      </c>
      <c r="O18" s="32"/>
      <c r="P18" s="159"/>
      <c r="Q18" s="302">
        <f t="shared" si="2"/>
        <v>235</v>
      </c>
      <c r="R18" s="63">
        <v>82</v>
      </c>
      <c r="S18" s="32">
        <v>78</v>
      </c>
      <c r="T18" s="32"/>
      <c r="U18" s="159"/>
      <c r="V18" s="302">
        <f t="shared" si="3"/>
        <v>160</v>
      </c>
      <c r="W18" s="63">
        <v>132</v>
      </c>
      <c r="X18" s="32"/>
      <c r="Y18" s="32"/>
      <c r="Z18" s="159"/>
      <c r="AA18" s="302">
        <f t="shared" si="4"/>
        <v>132</v>
      </c>
      <c r="AB18" s="68">
        <v>98</v>
      </c>
      <c r="AC18" s="35"/>
      <c r="AD18" s="35"/>
      <c r="AE18" s="161"/>
      <c r="AF18" s="309">
        <f t="shared" si="5"/>
        <v>98</v>
      </c>
      <c r="AG18" s="65">
        <v>104</v>
      </c>
      <c r="AH18" s="35"/>
      <c r="AI18" s="35"/>
      <c r="AJ18" s="161"/>
      <c r="AK18" s="309">
        <f t="shared" si="6"/>
        <v>104</v>
      </c>
      <c r="AL18" s="65">
        <v>110</v>
      </c>
      <c r="AM18" s="35"/>
      <c r="AN18" s="35"/>
      <c r="AO18" s="161"/>
      <c r="AP18" s="305">
        <f t="shared" si="7"/>
        <v>110</v>
      </c>
      <c r="AQ18" s="32">
        <v>116</v>
      </c>
      <c r="AR18" s="32">
        <v>104</v>
      </c>
      <c r="AS18" s="32"/>
      <c r="AT18" s="159"/>
      <c r="AU18" s="302">
        <f t="shared" si="8"/>
        <v>220</v>
      </c>
      <c r="AV18" s="65">
        <v>132</v>
      </c>
      <c r="AW18" s="35"/>
      <c r="AX18" s="35"/>
      <c r="AY18" s="161"/>
      <c r="AZ18" s="302">
        <f t="shared" si="9"/>
        <v>132</v>
      </c>
      <c r="BA18" s="65">
        <v>116</v>
      </c>
      <c r="BB18" s="35">
        <v>97</v>
      </c>
      <c r="BC18" s="35"/>
      <c r="BD18" s="161"/>
      <c r="BE18" s="302">
        <f t="shared" si="10"/>
        <v>213</v>
      </c>
      <c r="BF18" s="293">
        <v>105</v>
      </c>
      <c r="BG18" s="294">
        <v>115</v>
      </c>
      <c r="BH18" s="294">
        <v>180</v>
      </c>
      <c r="BI18" s="310">
        <v>62.5</v>
      </c>
      <c r="BJ18" s="298">
        <v>90</v>
      </c>
      <c r="BK18" s="310">
        <v>0</v>
      </c>
      <c r="BL18" s="298">
        <v>135</v>
      </c>
      <c r="BM18" s="130">
        <f>BL18+BJ18+BH18+BG18+BF18+BE18+AZ18+AU18+AP18+AA18+V18+Q18+L18+G18</f>
        <v>2192</v>
      </c>
      <c r="BN18" s="79">
        <v>13</v>
      </c>
      <c r="BO18" s="58"/>
      <c r="BP18" s="3"/>
      <c r="BQ18" s="3"/>
      <c r="BR18" s="92"/>
      <c r="BS18" s="309">
        <f t="shared" si="11"/>
        <v>0</v>
      </c>
      <c r="BT18" s="63"/>
      <c r="BU18" s="32"/>
      <c r="BV18" s="32"/>
      <c r="BW18" s="159"/>
      <c r="BX18" s="309">
        <f t="shared" si="12"/>
        <v>0</v>
      </c>
      <c r="BY18" s="63">
        <v>130</v>
      </c>
      <c r="BZ18" s="32"/>
      <c r="CA18" s="32"/>
      <c r="CB18" s="159"/>
      <c r="CC18" s="302">
        <f t="shared" si="13"/>
        <v>130</v>
      </c>
      <c r="CD18" s="63">
        <v>108</v>
      </c>
      <c r="CE18" s="32"/>
      <c r="CF18" s="32"/>
      <c r="CG18" s="159"/>
      <c r="CH18" s="302">
        <f t="shared" si="14"/>
        <v>108</v>
      </c>
      <c r="CI18" s="58">
        <v>86</v>
      </c>
      <c r="CJ18" s="3"/>
      <c r="CK18" s="3"/>
      <c r="CL18" s="92"/>
      <c r="CM18" s="302">
        <f t="shared" si="15"/>
        <v>86</v>
      </c>
      <c r="CN18" s="58">
        <v>93</v>
      </c>
      <c r="CO18" s="3"/>
      <c r="CP18" s="3"/>
      <c r="CQ18" s="92"/>
      <c r="CR18" s="302">
        <f t="shared" si="16"/>
        <v>93</v>
      </c>
      <c r="CS18" s="58"/>
      <c r="CT18" s="3"/>
      <c r="CU18" s="3"/>
      <c r="CV18" s="92"/>
      <c r="CW18" s="302">
        <f t="shared" si="17"/>
        <v>0</v>
      </c>
      <c r="CX18" s="63">
        <v>109</v>
      </c>
      <c r="CY18" s="32"/>
      <c r="CZ18" s="32"/>
      <c r="DA18" s="159"/>
      <c r="DB18" s="302">
        <f t="shared" si="18"/>
        <v>109</v>
      </c>
      <c r="DC18" s="58">
        <v>118</v>
      </c>
      <c r="DD18" s="3"/>
      <c r="DE18" s="66"/>
      <c r="DF18" s="92"/>
      <c r="DG18" s="302">
        <f t="shared" si="19"/>
        <v>118</v>
      </c>
      <c r="DH18" s="63">
        <v>110</v>
      </c>
      <c r="DI18" s="32"/>
      <c r="DJ18" s="32"/>
      <c r="DK18" s="159"/>
      <c r="DL18" s="302">
        <f t="shared" si="20"/>
        <v>110</v>
      </c>
      <c r="DM18" s="58">
        <v>109</v>
      </c>
      <c r="DN18" s="3"/>
      <c r="DO18" s="3"/>
      <c r="DP18" s="92"/>
      <c r="DQ18" s="302">
        <f t="shared" si="21"/>
        <v>109</v>
      </c>
      <c r="DR18" s="285">
        <v>0</v>
      </c>
      <c r="DS18" s="285">
        <v>0</v>
      </c>
      <c r="DT18" s="285">
        <v>90</v>
      </c>
      <c r="DU18" s="285">
        <v>0</v>
      </c>
      <c r="DV18" s="285">
        <v>0</v>
      </c>
      <c r="DW18" s="280">
        <v>0</v>
      </c>
      <c r="DX18" s="280">
        <v>0</v>
      </c>
      <c r="DY18" s="75">
        <f>DT18+DQ18+DL18+DG18+DB18+CR18+CM18+CH18+CC18</f>
        <v>953</v>
      </c>
      <c r="DZ18" s="319">
        <v>15</v>
      </c>
      <c r="EA18" s="384">
        <f t="shared" si="22"/>
        <v>3145</v>
      </c>
      <c r="EB18" s="50">
        <v>14</v>
      </c>
    </row>
    <row r="19" spans="1:132" ht="16.5" customHeight="1" x14ac:dyDescent="0.3">
      <c r="A19" s="54">
        <v>15</v>
      </c>
      <c r="B19" s="17" t="s">
        <v>14</v>
      </c>
      <c r="C19" s="58">
        <v>107</v>
      </c>
      <c r="D19" s="3"/>
      <c r="E19" s="3"/>
      <c r="F19" s="92"/>
      <c r="G19" s="302">
        <f t="shared" si="0"/>
        <v>107</v>
      </c>
      <c r="H19" s="63"/>
      <c r="I19" s="32"/>
      <c r="J19" s="32"/>
      <c r="K19" s="159"/>
      <c r="L19" s="302">
        <f t="shared" si="1"/>
        <v>0</v>
      </c>
      <c r="M19" s="63"/>
      <c r="N19" s="32"/>
      <c r="O19" s="32"/>
      <c r="P19" s="159"/>
      <c r="Q19" s="309">
        <f t="shared" si="2"/>
        <v>0</v>
      </c>
      <c r="R19" s="63">
        <v>104</v>
      </c>
      <c r="S19" s="32"/>
      <c r="T19" s="32"/>
      <c r="U19" s="159"/>
      <c r="V19" s="302">
        <f t="shared" si="3"/>
        <v>104</v>
      </c>
      <c r="W19" s="63">
        <v>105</v>
      </c>
      <c r="X19" s="32">
        <v>63</v>
      </c>
      <c r="Y19" s="32"/>
      <c r="Z19" s="159"/>
      <c r="AA19" s="302">
        <f t="shared" si="4"/>
        <v>168</v>
      </c>
      <c r="AB19" s="58">
        <v>115</v>
      </c>
      <c r="AC19" s="3"/>
      <c r="AD19" s="3"/>
      <c r="AE19" s="92"/>
      <c r="AF19" s="302">
        <f t="shared" si="5"/>
        <v>115</v>
      </c>
      <c r="AG19" s="58">
        <v>113</v>
      </c>
      <c r="AH19" s="3"/>
      <c r="AI19" s="3"/>
      <c r="AJ19" s="92"/>
      <c r="AK19" s="302">
        <f t="shared" si="6"/>
        <v>113</v>
      </c>
      <c r="AL19" s="58"/>
      <c r="AM19" s="3"/>
      <c r="AN19" s="3"/>
      <c r="AO19" s="92"/>
      <c r="AP19" s="311">
        <f t="shared" si="7"/>
        <v>0</v>
      </c>
      <c r="AQ19" s="32"/>
      <c r="AR19" s="32"/>
      <c r="AS19" s="32"/>
      <c r="AT19" s="159"/>
      <c r="AU19" s="302">
        <f t="shared" si="8"/>
        <v>0</v>
      </c>
      <c r="AV19" s="58">
        <v>146</v>
      </c>
      <c r="AW19" s="3"/>
      <c r="AX19" s="3"/>
      <c r="AY19" s="92"/>
      <c r="AZ19" s="302">
        <f t="shared" si="9"/>
        <v>146</v>
      </c>
      <c r="BA19" s="58">
        <v>134</v>
      </c>
      <c r="BB19" s="3"/>
      <c r="BC19" s="3"/>
      <c r="BD19" s="92"/>
      <c r="BE19" s="302">
        <f t="shared" si="10"/>
        <v>134</v>
      </c>
      <c r="BF19" s="294">
        <v>0</v>
      </c>
      <c r="BG19" s="294">
        <v>0</v>
      </c>
      <c r="BH19" s="294">
        <v>0</v>
      </c>
      <c r="BI19" s="294">
        <v>115</v>
      </c>
      <c r="BJ19" s="285">
        <v>210</v>
      </c>
      <c r="BK19" s="310">
        <v>0</v>
      </c>
      <c r="BL19" s="310">
        <v>0</v>
      </c>
      <c r="BM19" s="130">
        <f>BJ19+BI19+BH19+BG19+BF19+BE19+AZ19+AU19+AK19+AF19+AA19+V19+L19+G19</f>
        <v>1212</v>
      </c>
      <c r="BN19" s="79">
        <v>18</v>
      </c>
      <c r="BO19" s="58"/>
      <c r="BP19" s="3"/>
      <c r="BQ19" s="3"/>
      <c r="BR19" s="92"/>
      <c r="BS19" s="302">
        <f t="shared" si="11"/>
        <v>0</v>
      </c>
      <c r="BT19" s="63"/>
      <c r="BU19" s="32"/>
      <c r="BV19" s="32"/>
      <c r="BW19" s="159"/>
      <c r="BX19" s="302">
        <f t="shared" si="12"/>
        <v>0</v>
      </c>
      <c r="BY19" s="63"/>
      <c r="BZ19" s="32"/>
      <c r="CA19" s="32"/>
      <c r="CB19" s="159"/>
      <c r="CC19" s="309">
        <f t="shared" si="13"/>
        <v>0</v>
      </c>
      <c r="CD19" s="63"/>
      <c r="CE19" s="32"/>
      <c r="CF19" s="32"/>
      <c r="CG19" s="159"/>
      <c r="CH19" s="309">
        <f t="shared" si="14"/>
        <v>0</v>
      </c>
      <c r="CI19" s="58">
        <v>101</v>
      </c>
      <c r="CJ19" s="3">
        <v>95</v>
      </c>
      <c r="CK19" s="3">
        <v>85</v>
      </c>
      <c r="CL19" s="92">
        <v>74</v>
      </c>
      <c r="CM19" s="302">
        <f t="shared" si="15"/>
        <v>355</v>
      </c>
      <c r="CN19" s="58">
        <v>57</v>
      </c>
      <c r="CO19" s="3">
        <v>107</v>
      </c>
      <c r="CP19" s="3">
        <v>90</v>
      </c>
      <c r="CQ19" s="92"/>
      <c r="CR19" s="302">
        <f t="shared" si="16"/>
        <v>254</v>
      </c>
      <c r="CS19" s="58">
        <v>57</v>
      </c>
      <c r="CT19" s="3"/>
      <c r="CU19" s="3"/>
      <c r="CV19" s="92"/>
      <c r="CW19" s="302">
        <f t="shared" si="17"/>
        <v>57</v>
      </c>
      <c r="CX19" s="63">
        <v>62</v>
      </c>
      <c r="CY19" s="32"/>
      <c r="CZ19" s="32"/>
      <c r="DA19" s="159"/>
      <c r="DB19" s="302">
        <f t="shared" si="18"/>
        <v>62</v>
      </c>
      <c r="DC19" s="58">
        <v>65</v>
      </c>
      <c r="DD19" s="3"/>
      <c r="DE19" s="3"/>
      <c r="DF19" s="92"/>
      <c r="DG19" s="302">
        <f t="shared" si="19"/>
        <v>65</v>
      </c>
      <c r="DH19" s="63">
        <v>64</v>
      </c>
      <c r="DI19" s="32">
        <v>120</v>
      </c>
      <c r="DJ19" s="32"/>
      <c r="DK19" s="159"/>
      <c r="DL19" s="302">
        <f t="shared" si="20"/>
        <v>184</v>
      </c>
      <c r="DM19" s="58">
        <v>66</v>
      </c>
      <c r="DN19" s="3">
        <v>118</v>
      </c>
      <c r="DO19" s="3"/>
      <c r="DP19" s="92"/>
      <c r="DQ19" s="302">
        <f t="shared" si="21"/>
        <v>184</v>
      </c>
      <c r="DR19" s="280">
        <v>0</v>
      </c>
      <c r="DS19" s="286">
        <v>0</v>
      </c>
      <c r="DT19" s="285">
        <v>52.5</v>
      </c>
      <c r="DU19" s="285">
        <v>115</v>
      </c>
      <c r="DV19" s="286">
        <v>210</v>
      </c>
      <c r="DW19" s="285">
        <v>0</v>
      </c>
      <c r="DX19" s="280">
        <v>0</v>
      </c>
      <c r="DY19" s="75">
        <f>DV19+DU19+DT19+DQ19+DL19+DG19+DB19+CW19+CR19+CM19+BX19</f>
        <v>1538.5</v>
      </c>
      <c r="DZ19" s="319">
        <v>12</v>
      </c>
      <c r="EA19" s="384">
        <f t="shared" si="22"/>
        <v>2750.5</v>
      </c>
      <c r="EB19" s="50">
        <v>15</v>
      </c>
    </row>
    <row r="20" spans="1:132" ht="16.5" customHeight="1" x14ac:dyDescent="0.3">
      <c r="A20" s="54">
        <v>16</v>
      </c>
      <c r="B20" s="17" t="s">
        <v>17</v>
      </c>
      <c r="C20" s="58">
        <v>69</v>
      </c>
      <c r="D20" s="3">
        <v>64</v>
      </c>
      <c r="E20" s="3"/>
      <c r="F20" s="92"/>
      <c r="G20" s="302">
        <f t="shared" si="0"/>
        <v>133</v>
      </c>
      <c r="H20" s="63">
        <v>96</v>
      </c>
      <c r="I20" s="32">
        <v>85</v>
      </c>
      <c r="J20" s="32"/>
      <c r="K20" s="159"/>
      <c r="L20" s="302">
        <f t="shared" si="1"/>
        <v>181</v>
      </c>
      <c r="M20" s="63"/>
      <c r="N20" s="32"/>
      <c r="O20" s="32"/>
      <c r="P20" s="159"/>
      <c r="Q20" s="309">
        <f t="shared" si="2"/>
        <v>0</v>
      </c>
      <c r="R20" s="63"/>
      <c r="S20" s="32"/>
      <c r="T20" s="32"/>
      <c r="U20" s="159"/>
      <c r="V20" s="302">
        <f t="shared" si="3"/>
        <v>0</v>
      </c>
      <c r="W20" s="63">
        <v>93</v>
      </c>
      <c r="X20" s="32"/>
      <c r="Y20" s="32"/>
      <c r="Z20" s="159"/>
      <c r="AA20" s="302">
        <f t="shared" si="4"/>
        <v>93</v>
      </c>
      <c r="AB20" s="59">
        <v>92</v>
      </c>
      <c r="AC20" s="3"/>
      <c r="AD20" s="3"/>
      <c r="AE20" s="92"/>
      <c r="AF20" s="302">
        <f t="shared" si="5"/>
        <v>92</v>
      </c>
      <c r="AG20" s="58"/>
      <c r="AH20" s="3"/>
      <c r="AI20" s="3"/>
      <c r="AJ20" s="92"/>
      <c r="AK20" s="302">
        <f t="shared" si="6"/>
        <v>0</v>
      </c>
      <c r="AL20" s="58"/>
      <c r="AM20" s="3"/>
      <c r="AN20" s="3"/>
      <c r="AO20" s="92"/>
      <c r="AP20" s="311">
        <f t="shared" si="7"/>
        <v>0</v>
      </c>
      <c r="AQ20" s="32"/>
      <c r="AR20" s="32"/>
      <c r="AS20" s="32"/>
      <c r="AT20" s="159"/>
      <c r="AU20" s="302">
        <f t="shared" si="8"/>
        <v>0</v>
      </c>
      <c r="AV20" s="58"/>
      <c r="AW20" s="3"/>
      <c r="AX20" s="3"/>
      <c r="AY20" s="92"/>
      <c r="AZ20" s="302">
        <f t="shared" si="9"/>
        <v>0</v>
      </c>
      <c r="BA20" s="58"/>
      <c r="BB20" s="3"/>
      <c r="BC20" s="3"/>
      <c r="BD20" s="92"/>
      <c r="BE20" s="302">
        <f t="shared" si="10"/>
        <v>0</v>
      </c>
      <c r="BF20" s="293">
        <v>0</v>
      </c>
      <c r="BG20" s="294">
        <v>85</v>
      </c>
      <c r="BH20" s="294">
        <v>0</v>
      </c>
      <c r="BI20" s="294">
        <v>135</v>
      </c>
      <c r="BJ20" s="294">
        <v>0</v>
      </c>
      <c r="BK20" s="310">
        <v>0</v>
      </c>
      <c r="BL20" s="310">
        <v>0</v>
      </c>
      <c r="BM20" s="130">
        <f>BI20+BG20+AF20+AA20+L20+G20</f>
        <v>719</v>
      </c>
      <c r="BN20" s="79">
        <v>20</v>
      </c>
      <c r="BO20" s="58">
        <v>102</v>
      </c>
      <c r="BP20" s="3"/>
      <c r="BQ20" s="3"/>
      <c r="BR20" s="92"/>
      <c r="BS20" s="309">
        <f t="shared" si="11"/>
        <v>102</v>
      </c>
      <c r="BT20" s="63">
        <v>112</v>
      </c>
      <c r="BU20" s="32"/>
      <c r="BV20" s="32"/>
      <c r="BW20" s="159"/>
      <c r="BX20" s="302">
        <f t="shared" si="12"/>
        <v>112</v>
      </c>
      <c r="BY20" s="63"/>
      <c r="BZ20" s="32"/>
      <c r="CA20" s="32"/>
      <c r="CB20" s="159"/>
      <c r="CC20" s="309">
        <f t="shared" si="13"/>
        <v>0</v>
      </c>
      <c r="CD20" s="63">
        <v>122</v>
      </c>
      <c r="CE20" s="32"/>
      <c r="CF20" s="32"/>
      <c r="CG20" s="159"/>
      <c r="CH20" s="302">
        <f t="shared" si="14"/>
        <v>122</v>
      </c>
      <c r="CI20" s="58">
        <v>126</v>
      </c>
      <c r="CJ20" s="3">
        <v>111</v>
      </c>
      <c r="CK20" s="3"/>
      <c r="CL20" s="92"/>
      <c r="CM20" s="302">
        <f t="shared" si="15"/>
        <v>237</v>
      </c>
      <c r="CN20" s="58">
        <v>132</v>
      </c>
      <c r="CO20" s="3">
        <v>111</v>
      </c>
      <c r="CP20" s="3"/>
      <c r="CQ20" s="92"/>
      <c r="CR20" s="302">
        <f t="shared" si="16"/>
        <v>243</v>
      </c>
      <c r="CS20" s="58">
        <v>111</v>
      </c>
      <c r="CT20" s="3"/>
      <c r="CU20" s="3"/>
      <c r="CV20" s="92"/>
      <c r="CW20" s="302">
        <f t="shared" si="17"/>
        <v>111</v>
      </c>
      <c r="CX20" s="63">
        <v>143</v>
      </c>
      <c r="CY20" s="32"/>
      <c r="CZ20" s="32"/>
      <c r="DA20" s="159"/>
      <c r="DB20" s="302">
        <f t="shared" si="18"/>
        <v>143</v>
      </c>
      <c r="DC20" s="58">
        <v>126</v>
      </c>
      <c r="DD20" s="3"/>
      <c r="DE20" s="3"/>
      <c r="DF20" s="92"/>
      <c r="DG20" s="302">
        <f t="shared" si="19"/>
        <v>126</v>
      </c>
      <c r="DH20" s="63">
        <v>124</v>
      </c>
      <c r="DI20" s="32"/>
      <c r="DJ20" s="32"/>
      <c r="DK20" s="159"/>
      <c r="DL20" s="302">
        <f t="shared" si="20"/>
        <v>124</v>
      </c>
      <c r="DM20" s="58">
        <v>122</v>
      </c>
      <c r="DN20" s="3"/>
      <c r="DO20" s="3"/>
      <c r="DP20" s="92"/>
      <c r="DQ20" s="302">
        <f t="shared" si="21"/>
        <v>122</v>
      </c>
      <c r="DR20" s="285">
        <v>67.5</v>
      </c>
      <c r="DS20" s="285">
        <v>0</v>
      </c>
      <c r="DT20" s="285">
        <v>0</v>
      </c>
      <c r="DU20" s="285">
        <v>135</v>
      </c>
      <c r="DV20" s="280">
        <v>0</v>
      </c>
      <c r="DW20" s="280">
        <v>0</v>
      </c>
      <c r="DX20" s="285">
        <v>97.5</v>
      </c>
      <c r="DY20" s="75">
        <f>DX20+DU20+DR20+DQ20+DL20+DG20+DB20+CW20+CR20+CM20+CH20+BX20</f>
        <v>1640</v>
      </c>
      <c r="DZ20" s="319">
        <v>11</v>
      </c>
      <c r="EA20" s="384">
        <f t="shared" si="22"/>
        <v>2359</v>
      </c>
      <c r="EB20" s="50">
        <v>16</v>
      </c>
    </row>
    <row r="21" spans="1:132" ht="16.5" customHeight="1" x14ac:dyDescent="0.3">
      <c r="A21" s="54">
        <v>17</v>
      </c>
      <c r="B21" s="20" t="s">
        <v>40</v>
      </c>
      <c r="C21" s="65">
        <v>108</v>
      </c>
      <c r="D21" s="35"/>
      <c r="E21" s="35"/>
      <c r="F21" s="161"/>
      <c r="G21" s="309">
        <f t="shared" si="0"/>
        <v>108</v>
      </c>
      <c r="H21" s="63">
        <v>140</v>
      </c>
      <c r="I21" s="32"/>
      <c r="J21" s="32"/>
      <c r="K21" s="159"/>
      <c r="L21" s="302">
        <f t="shared" si="1"/>
        <v>140</v>
      </c>
      <c r="M21" s="63">
        <v>124</v>
      </c>
      <c r="N21" s="32"/>
      <c r="O21" s="32"/>
      <c r="P21" s="159"/>
      <c r="Q21" s="302">
        <f t="shared" si="2"/>
        <v>124</v>
      </c>
      <c r="R21" s="63">
        <v>120</v>
      </c>
      <c r="S21" s="32"/>
      <c r="T21" s="32"/>
      <c r="U21" s="159"/>
      <c r="V21" s="302">
        <f t="shared" si="3"/>
        <v>120</v>
      </c>
      <c r="W21" s="63">
        <v>115</v>
      </c>
      <c r="X21" s="32"/>
      <c r="Y21" s="32"/>
      <c r="Z21" s="159"/>
      <c r="AA21" s="302">
        <f t="shared" si="4"/>
        <v>115</v>
      </c>
      <c r="AB21" s="65">
        <v>120</v>
      </c>
      <c r="AC21" s="35"/>
      <c r="AD21" s="35"/>
      <c r="AE21" s="161"/>
      <c r="AF21" s="302">
        <f t="shared" si="5"/>
        <v>120</v>
      </c>
      <c r="AG21" s="65">
        <v>102</v>
      </c>
      <c r="AH21" s="35"/>
      <c r="AI21" s="35"/>
      <c r="AJ21" s="161"/>
      <c r="AK21" s="309">
        <f t="shared" si="6"/>
        <v>102</v>
      </c>
      <c r="AL21" s="65">
        <v>150</v>
      </c>
      <c r="AM21" s="35"/>
      <c r="AN21" s="35"/>
      <c r="AO21" s="161"/>
      <c r="AP21" s="305">
        <f t="shared" si="7"/>
        <v>150</v>
      </c>
      <c r="AQ21" s="32">
        <v>143</v>
      </c>
      <c r="AR21" s="32"/>
      <c r="AS21" s="32"/>
      <c r="AT21" s="159"/>
      <c r="AU21" s="302">
        <f t="shared" si="8"/>
        <v>143</v>
      </c>
      <c r="AV21" s="65">
        <v>112</v>
      </c>
      <c r="AW21" s="35"/>
      <c r="AX21" s="35"/>
      <c r="AY21" s="161"/>
      <c r="AZ21" s="302">
        <f t="shared" si="9"/>
        <v>112</v>
      </c>
      <c r="BA21" s="65">
        <v>114</v>
      </c>
      <c r="BB21" s="35"/>
      <c r="BC21" s="35"/>
      <c r="BD21" s="161"/>
      <c r="BE21" s="302">
        <f t="shared" si="10"/>
        <v>114</v>
      </c>
      <c r="BF21" s="299">
        <v>52.5</v>
      </c>
      <c r="BG21" s="294">
        <v>47.5</v>
      </c>
      <c r="BH21" s="294">
        <v>62.5</v>
      </c>
      <c r="BI21" s="310">
        <v>0</v>
      </c>
      <c r="BJ21" s="294">
        <v>110</v>
      </c>
      <c r="BK21" s="310">
        <v>0</v>
      </c>
      <c r="BL21" s="294">
        <v>0</v>
      </c>
      <c r="BM21" s="84">
        <f>BJ21+BH21+BG21+BF21+BE21+AZ21+AU21+AP21+AF21+AA21+V21+Q21+L21</f>
        <v>1410.5</v>
      </c>
      <c r="BN21" s="79">
        <v>16</v>
      </c>
      <c r="BO21" s="65">
        <v>75</v>
      </c>
      <c r="BP21" s="35"/>
      <c r="BQ21" s="35"/>
      <c r="BR21" s="161"/>
      <c r="BS21" s="302">
        <f t="shared" si="11"/>
        <v>75</v>
      </c>
      <c r="BT21" s="63">
        <v>81</v>
      </c>
      <c r="BU21" s="32"/>
      <c r="BV21" s="32"/>
      <c r="BW21" s="159"/>
      <c r="BX21" s="302">
        <f t="shared" si="12"/>
        <v>81</v>
      </c>
      <c r="BY21" s="63">
        <v>112</v>
      </c>
      <c r="BZ21" s="32"/>
      <c r="CA21" s="32"/>
      <c r="CB21" s="159"/>
      <c r="CC21" s="302">
        <f t="shared" si="13"/>
        <v>112</v>
      </c>
      <c r="CD21" s="63">
        <v>130</v>
      </c>
      <c r="CE21" s="32"/>
      <c r="CF21" s="32"/>
      <c r="CG21" s="159"/>
      <c r="CH21" s="302">
        <f t="shared" si="14"/>
        <v>130</v>
      </c>
      <c r="CI21" s="65">
        <v>80</v>
      </c>
      <c r="CJ21" s="35"/>
      <c r="CK21" s="35"/>
      <c r="CL21" s="161"/>
      <c r="CM21" s="302">
        <f t="shared" si="15"/>
        <v>80</v>
      </c>
      <c r="CN21" s="65">
        <v>91</v>
      </c>
      <c r="CO21" s="35"/>
      <c r="CP21" s="35"/>
      <c r="CQ21" s="161"/>
      <c r="CR21" s="302">
        <f t="shared" si="16"/>
        <v>91</v>
      </c>
      <c r="CS21" s="65">
        <v>103</v>
      </c>
      <c r="CT21" s="35"/>
      <c r="CU21" s="35"/>
      <c r="CV21" s="161"/>
      <c r="CW21" s="302">
        <f t="shared" si="17"/>
        <v>103</v>
      </c>
      <c r="CX21" s="63"/>
      <c r="CY21" s="32"/>
      <c r="CZ21" s="32"/>
      <c r="DA21" s="159"/>
      <c r="DB21" s="309">
        <f t="shared" si="18"/>
        <v>0</v>
      </c>
      <c r="DC21" s="65"/>
      <c r="DD21" s="35"/>
      <c r="DE21" s="35"/>
      <c r="DF21" s="161"/>
      <c r="DG21" s="309">
        <f t="shared" si="19"/>
        <v>0</v>
      </c>
      <c r="DH21" s="63"/>
      <c r="DI21" s="32"/>
      <c r="DJ21" s="32"/>
      <c r="DK21" s="159"/>
      <c r="DL21" s="302">
        <f t="shared" si="20"/>
        <v>0</v>
      </c>
      <c r="DM21" s="65">
        <v>126</v>
      </c>
      <c r="DN21" s="35"/>
      <c r="DO21" s="35"/>
      <c r="DP21" s="161"/>
      <c r="DQ21" s="302">
        <f t="shared" si="21"/>
        <v>126</v>
      </c>
      <c r="DR21" s="285">
        <v>0</v>
      </c>
      <c r="DS21" s="285">
        <v>57.5</v>
      </c>
      <c r="DT21" s="285">
        <v>0</v>
      </c>
      <c r="DU21" s="286">
        <v>0</v>
      </c>
      <c r="DV21" s="285">
        <v>0</v>
      </c>
      <c r="DW21" s="289">
        <v>0</v>
      </c>
      <c r="DX21" s="280">
        <v>0</v>
      </c>
      <c r="DY21" s="75">
        <f>DS21+DQ21+CW21+CR21+CM21+CH21+CC21+BX21+BS21</f>
        <v>855.5</v>
      </c>
      <c r="DZ21" s="319">
        <v>17</v>
      </c>
      <c r="EA21" s="384">
        <f t="shared" si="22"/>
        <v>2266</v>
      </c>
      <c r="EB21" s="50">
        <v>17</v>
      </c>
    </row>
    <row r="22" spans="1:132" ht="16.5" customHeight="1" x14ac:dyDescent="0.3">
      <c r="A22" s="54">
        <v>18</v>
      </c>
      <c r="B22" s="18" t="s">
        <v>76</v>
      </c>
      <c r="C22" s="65">
        <v>47.5</v>
      </c>
      <c r="D22" s="35">
        <v>89</v>
      </c>
      <c r="E22" s="35">
        <v>53</v>
      </c>
      <c r="F22" s="161"/>
      <c r="G22" s="302">
        <f t="shared" si="0"/>
        <v>189.5</v>
      </c>
      <c r="H22" s="63">
        <v>109</v>
      </c>
      <c r="I22" s="32">
        <v>57</v>
      </c>
      <c r="J22" s="32"/>
      <c r="K22" s="159">
        <v>49.5</v>
      </c>
      <c r="L22" s="302">
        <f t="shared" si="1"/>
        <v>215.5</v>
      </c>
      <c r="M22" s="63">
        <v>54</v>
      </c>
      <c r="N22" s="32"/>
      <c r="O22" s="32"/>
      <c r="P22" s="159"/>
      <c r="Q22" s="302">
        <f t="shared" si="2"/>
        <v>54</v>
      </c>
      <c r="R22" s="63">
        <v>44</v>
      </c>
      <c r="S22" s="32">
        <v>73</v>
      </c>
      <c r="T22" s="32"/>
      <c r="U22" s="159"/>
      <c r="V22" s="302">
        <f t="shared" si="3"/>
        <v>117</v>
      </c>
      <c r="W22" s="63">
        <v>47</v>
      </c>
      <c r="X22" s="32">
        <v>92</v>
      </c>
      <c r="Y22" s="32"/>
      <c r="Z22" s="159"/>
      <c r="AA22" s="302">
        <f t="shared" si="4"/>
        <v>139</v>
      </c>
      <c r="AB22" s="65">
        <v>85</v>
      </c>
      <c r="AC22" s="35">
        <v>42</v>
      </c>
      <c r="AD22" s="35"/>
      <c r="AE22" s="161"/>
      <c r="AF22" s="302">
        <f t="shared" si="5"/>
        <v>127</v>
      </c>
      <c r="AG22" s="65"/>
      <c r="AH22" s="35"/>
      <c r="AI22" s="35"/>
      <c r="AJ22" s="161"/>
      <c r="AK22" s="309">
        <f t="shared" si="6"/>
        <v>0</v>
      </c>
      <c r="AL22" s="65">
        <v>58</v>
      </c>
      <c r="AM22" s="35"/>
      <c r="AN22" s="35"/>
      <c r="AO22" s="161"/>
      <c r="AP22" s="305">
        <f t="shared" si="7"/>
        <v>58</v>
      </c>
      <c r="AQ22" s="32">
        <v>51.5</v>
      </c>
      <c r="AR22" s="32">
        <v>95</v>
      </c>
      <c r="AS22" s="32"/>
      <c r="AT22" s="159"/>
      <c r="AU22" s="302">
        <f t="shared" si="8"/>
        <v>146.5</v>
      </c>
      <c r="AV22" s="65">
        <v>59</v>
      </c>
      <c r="AW22" s="35"/>
      <c r="AX22" s="35"/>
      <c r="AY22" s="161"/>
      <c r="AZ22" s="302">
        <f t="shared" si="9"/>
        <v>59</v>
      </c>
      <c r="BA22" s="65"/>
      <c r="BB22" s="35"/>
      <c r="BC22" s="35"/>
      <c r="BD22" s="161"/>
      <c r="BE22" s="309">
        <f t="shared" si="10"/>
        <v>0</v>
      </c>
      <c r="BF22" s="294">
        <v>0</v>
      </c>
      <c r="BG22" s="294">
        <v>85</v>
      </c>
      <c r="BH22" s="294">
        <v>0</v>
      </c>
      <c r="BI22" s="310">
        <v>0</v>
      </c>
      <c r="BJ22" s="310">
        <v>0</v>
      </c>
      <c r="BK22" s="294">
        <v>62</v>
      </c>
      <c r="BL22" s="294">
        <v>0</v>
      </c>
      <c r="BM22" s="130">
        <f>BK22+BG22+AZ22+AU22+AP22+AF22+AA22+V22+Q22+L22+G22</f>
        <v>1252.5</v>
      </c>
      <c r="BN22" s="79">
        <v>17</v>
      </c>
      <c r="BO22" s="65">
        <v>68</v>
      </c>
      <c r="BP22" s="35"/>
      <c r="BQ22" s="35"/>
      <c r="BR22" s="161"/>
      <c r="BS22" s="302">
        <f t="shared" si="11"/>
        <v>68</v>
      </c>
      <c r="BT22" s="63">
        <v>109</v>
      </c>
      <c r="BU22" s="32"/>
      <c r="BV22" s="32"/>
      <c r="BW22" s="159"/>
      <c r="BX22" s="302">
        <f t="shared" si="12"/>
        <v>109</v>
      </c>
      <c r="BY22" s="63"/>
      <c r="BZ22" s="32"/>
      <c r="CA22" s="32"/>
      <c r="CB22" s="159"/>
      <c r="CC22" s="302">
        <f t="shared" si="13"/>
        <v>0</v>
      </c>
      <c r="CD22" s="63">
        <v>93</v>
      </c>
      <c r="CE22" s="32"/>
      <c r="CF22" s="32"/>
      <c r="CG22" s="159"/>
      <c r="CH22" s="302">
        <f t="shared" si="14"/>
        <v>93</v>
      </c>
      <c r="CI22" s="65">
        <v>87</v>
      </c>
      <c r="CJ22" s="35"/>
      <c r="CK22" s="35"/>
      <c r="CL22" s="161"/>
      <c r="CM22" s="302">
        <f t="shared" si="15"/>
        <v>87</v>
      </c>
      <c r="CN22" s="65">
        <v>100</v>
      </c>
      <c r="CO22" s="35"/>
      <c r="CP22" s="35"/>
      <c r="CQ22" s="161"/>
      <c r="CR22" s="302">
        <f t="shared" si="16"/>
        <v>100</v>
      </c>
      <c r="CS22" s="65"/>
      <c r="CT22" s="35"/>
      <c r="CU22" s="35"/>
      <c r="CV22" s="161"/>
      <c r="CW22" s="309">
        <f t="shared" si="17"/>
        <v>0</v>
      </c>
      <c r="CX22" s="63">
        <v>114</v>
      </c>
      <c r="CY22" s="32"/>
      <c r="CZ22" s="32"/>
      <c r="DA22" s="159"/>
      <c r="DB22" s="302">
        <f t="shared" si="18"/>
        <v>114</v>
      </c>
      <c r="DC22" s="65">
        <v>108</v>
      </c>
      <c r="DD22" s="35"/>
      <c r="DE22" s="35"/>
      <c r="DF22" s="161"/>
      <c r="DG22" s="302">
        <f t="shared" si="19"/>
        <v>108</v>
      </c>
      <c r="DH22" s="63"/>
      <c r="DI22" s="32"/>
      <c r="DJ22" s="32"/>
      <c r="DK22" s="159"/>
      <c r="DL22" s="309">
        <f t="shared" si="20"/>
        <v>0</v>
      </c>
      <c r="DM22" s="65"/>
      <c r="DN22" s="35"/>
      <c r="DO22" s="35"/>
      <c r="DP22" s="161"/>
      <c r="DQ22" s="302">
        <f t="shared" si="21"/>
        <v>0</v>
      </c>
      <c r="DR22" s="285">
        <v>67.5</v>
      </c>
      <c r="DS22" s="285">
        <v>0</v>
      </c>
      <c r="DT22" s="285">
        <v>0</v>
      </c>
      <c r="DU22" s="280">
        <v>0</v>
      </c>
      <c r="DV22" s="280">
        <v>0</v>
      </c>
      <c r="DW22" s="285">
        <v>78</v>
      </c>
      <c r="DX22" s="285">
        <v>97.5</v>
      </c>
      <c r="DY22" s="75">
        <f>DX22+DW22+DR22+DG22+DB22+CR22+CM22+CH22+BX22+BS22</f>
        <v>922</v>
      </c>
      <c r="DZ22" s="319">
        <v>16</v>
      </c>
      <c r="EA22" s="384">
        <f t="shared" si="22"/>
        <v>2174.5</v>
      </c>
      <c r="EB22" s="50">
        <v>18</v>
      </c>
    </row>
    <row r="23" spans="1:132" ht="16.5" customHeight="1" x14ac:dyDescent="0.3">
      <c r="A23" s="54">
        <v>19</v>
      </c>
      <c r="B23" s="20" t="s">
        <v>31</v>
      </c>
      <c r="C23" s="58">
        <v>97</v>
      </c>
      <c r="D23" s="3">
        <v>46</v>
      </c>
      <c r="E23" s="3"/>
      <c r="F23" s="92"/>
      <c r="G23" s="302">
        <f t="shared" si="0"/>
        <v>143</v>
      </c>
      <c r="H23" s="63">
        <v>77</v>
      </c>
      <c r="I23" s="32">
        <v>59</v>
      </c>
      <c r="J23" s="32"/>
      <c r="K23" s="159"/>
      <c r="L23" s="302">
        <f t="shared" si="1"/>
        <v>136</v>
      </c>
      <c r="M23" s="63"/>
      <c r="N23" s="32"/>
      <c r="O23" s="32"/>
      <c r="P23" s="159"/>
      <c r="Q23" s="309">
        <f t="shared" si="2"/>
        <v>0</v>
      </c>
      <c r="R23" s="63">
        <v>98</v>
      </c>
      <c r="S23" s="32">
        <v>86</v>
      </c>
      <c r="T23" s="32"/>
      <c r="U23" s="159"/>
      <c r="V23" s="302">
        <f t="shared" si="3"/>
        <v>184</v>
      </c>
      <c r="W23" s="63">
        <v>110</v>
      </c>
      <c r="X23" s="32">
        <v>59</v>
      </c>
      <c r="Y23" s="32"/>
      <c r="Z23" s="159"/>
      <c r="AA23" s="302">
        <f t="shared" si="4"/>
        <v>169</v>
      </c>
      <c r="AB23" s="58">
        <v>124</v>
      </c>
      <c r="AC23" s="3"/>
      <c r="AD23" s="3"/>
      <c r="AE23" s="92"/>
      <c r="AF23" s="302">
        <f t="shared" si="5"/>
        <v>124</v>
      </c>
      <c r="AG23" s="58">
        <v>126</v>
      </c>
      <c r="AH23" s="3"/>
      <c r="AI23" s="3"/>
      <c r="AJ23" s="92"/>
      <c r="AK23" s="302">
        <f t="shared" si="6"/>
        <v>126</v>
      </c>
      <c r="AL23" s="58">
        <v>114</v>
      </c>
      <c r="AM23" s="3"/>
      <c r="AN23" s="3"/>
      <c r="AO23" s="92"/>
      <c r="AP23" s="311">
        <f t="shared" si="7"/>
        <v>114</v>
      </c>
      <c r="AQ23" s="32">
        <v>130</v>
      </c>
      <c r="AR23" s="32"/>
      <c r="AS23" s="32"/>
      <c r="AT23" s="159"/>
      <c r="AU23" s="302">
        <f t="shared" si="8"/>
        <v>130</v>
      </c>
      <c r="AV23" s="58">
        <v>137</v>
      </c>
      <c r="AW23" s="3">
        <v>94</v>
      </c>
      <c r="AX23" s="3"/>
      <c r="AY23" s="92"/>
      <c r="AZ23" s="302">
        <f t="shared" si="9"/>
        <v>231</v>
      </c>
      <c r="BA23" s="58">
        <v>130</v>
      </c>
      <c r="BB23" s="3">
        <v>89</v>
      </c>
      <c r="BC23" s="3"/>
      <c r="BD23" s="92"/>
      <c r="BE23" s="302">
        <f t="shared" si="10"/>
        <v>219</v>
      </c>
      <c r="BF23" s="294">
        <v>73.5</v>
      </c>
      <c r="BG23" s="294">
        <v>0</v>
      </c>
      <c r="BH23" s="294">
        <v>0</v>
      </c>
      <c r="BI23" s="294">
        <v>0</v>
      </c>
      <c r="BJ23" s="294">
        <v>0</v>
      </c>
      <c r="BK23" s="310">
        <v>0</v>
      </c>
      <c r="BL23" s="310">
        <v>0</v>
      </c>
      <c r="BM23" s="130">
        <f>BF23+BE23+AZ23+AU23+AK23+AF23+AA23+V23+L23+G23</f>
        <v>1535.5</v>
      </c>
      <c r="BN23" s="79">
        <v>15</v>
      </c>
      <c r="BO23" s="65">
        <v>89</v>
      </c>
      <c r="BP23" s="35">
        <v>78</v>
      </c>
      <c r="BQ23" s="35"/>
      <c r="BR23" s="161"/>
      <c r="BS23" s="302">
        <f t="shared" si="11"/>
        <v>167</v>
      </c>
      <c r="BT23" s="63">
        <v>108</v>
      </c>
      <c r="BU23" s="32">
        <v>106</v>
      </c>
      <c r="BV23" s="32"/>
      <c r="BW23" s="159"/>
      <c r="BX23" s="302">
        <f t="shared" si="12"/>
        <v>214</v>
      </c>
      <c r="BY23" s="63"/>
      <c r="BZ23" s="32"/>
      <c r="CA23" s="32"/>
      <c r="CB23" s="159"/>
      <c r="CC23" s="302">
        <f t="shared" si="13"/>
        <v>0</v>
      </c>
      <c r="CD23" s="63"/>
      <c r="CE23" s="32"/>
      <c r="CF23" s="32"/>
      <c r="CG23" s="159"/>
      <c r="CH23" s="302">
        <f t="shared" si="14"/>
        <v>0</v>
      </c>
      <c r="CI23" s="65">
        <v>88</v>
      </c>
      <c r="CJ23" s="35"/>
      <c r="CK23" s="35"/>
      <c r="CL23" s="161"/>
      <c r="CM23" s="302">
        <f t="shared" si="15"/>
        <v>88</v>
      </c>
      <c r="CN23" s="65">
        <v>88</v>
      </c>
      <c r="CO23" s="35"/>
      <c r="CP23" s="35"/>
      <c r="CQ23" s="161"/>
      <c r="CR23" s="302">
        <f t="shared" si="16"/>
        <v>88</v>
      </c>
      <c r="CS23" s="65"/>
      <c r="CT23" s="35"/>
      <c r="CU23" s="35"/>
      <c r="CV23" s="161"/>
      <c r="CW23" s="309">
        <f t="shared" si="17"/>
        <v>0</v>
      </c>
      <c r="CX23" s="63"/>
      <c r="CY23" s="32"/>
      <c r="CZ23" s="32"/>
      <c r="DA23" s="159"/>
      <c r="DB23" s="302">
        <f t="shared" si="18"/>
        <v>0</v>
      </c>
      <c r="DC23" s="65"/>
      <c r="DD23" s="35"/>
      <c r="DE23" s="35"/>
      <c r="DF23" s="161"/>
      <c r="DG23" s="302">
        <f t="shared" si="19"/>
        <v>0</v>
      </c>
      <c r="DH23" s="63"/>
      <c r="DI23" s="32"/>
      <c r="DJ23" s="32"/>
      <c r="DK23" s="159"/>
      <c r="DL23" s="309">
        <f t="shared" si="20"/>
        <v>0</v>
      </c>
      <c r="DM23" s="65"/>
      <c r="DN23" s="35"/>
      <c r="DO23" s="35"/>
      <c r="DP23" s="161"/>
      <c r="DQ23" s="302">
        <f t="shared" si="21"/>
        <v>0</v>
      </c>
      <c r="DR23" s="280">
        <v>0</v>
      </c>
      <c r="DS23" s="285">
        <v>0</v>
      </c>
      <c r="DT23" s="285">
        <v>0</v>
      </c>
      <c r="DU23" s="285">
        <v>0</v>
      </c>
      <c r="DV23" s="285">
        <v>0</v>
      </c>
      <c r="DW23" s="285">
        <v>0</v>
      </c>
      <c r="DX23" s="280">
        <v>0</v>
      </c>
      <c r="DY23" s="75">
        <f>CR23+CM23+BX23+BS23</f>
        <v>557</v>
      </c>
      <c r="DZ23" s="319">
        <v>21</v>
      </c>
      <c r="EA23" s="384">
        <f t="shared" si="22"/>
        <v>2092.5</v>
      </c>
      <c r="EB23" s="50">
        <v>19</v>
      </c>
    </row>
    <row r="24" spans="1:132" ht="16.5" customHeight="1" x14ac:dyDescent="0.3">
      <c r="A24" s="54">
        <v>20</v>
      </c>
      <c r="B24" s="17" t="s">
        <v>12</v>
      </c>
      <c r="C24" s="65">
        <v>63</v>
      </c>
      <c r="D24" s="35">
        <v>51</v>
      </c>
      <c r="E24" s="35"/>
      <c r="F24" s="161"/>
      <c r="G24" s="302">
        <f t="shared" si="0"/>
        <v>114</v>
      </c>
      <c r="H24" s="63">
        <v>88</v>
      </c>
      <c r="I24" s="32">
        <v>64</v>
      </c>
      <c r="J24" s="32"/>
      <c r="K24" s="159"/>
      <c r="L24" s="302">
        <f t="shared" si="1"/>
        <v>152</v>
      </c>
      <c r="M24" s="63"/>
      <c r="N24" s="32"/>
      <c r="O24" s="32"/>
      <c r="P24" s="159"/>
      <c r="Q24" s="309">
        <f t="shared" si="2"/>
        <v>0</v>
      </c>
      <c r="R24" s="63">
        <v>111</v>
      </c>
      <c r="S24" s="32">
        <v>89</v>
      </c>
      <c r="T24" s="32">
        <v>76</v>
      </c>
      <c r="U24" s="159"/>
      <c r="V24" s="302">
        <f t="shared" si="3"/>
        <v>276</v>
      </c>
      <c r="W24" s="63">
        <v>74</v>
      </c>
      <c r="X24" s="32"/>
      <c r="Y24" s="32"/>
      <c r="Z24" s="159"/>
      <c r="AA24" s="302">
        <f t="shared" si="4"/>
        <v>74</v>
      </c>
      <c r="AB24" s="65">
        <v>80</v>
      </c>
      <c r="AC24" s="35"/>
      <c r="AD24" s="35"/>
      <c r="AE24" s="161"/>
      <c r="AF24" s="302">
        <f t="shared" si="5"/>
        <v>80</v>
      </c>
      <c r="AG24" s="65"/>
      <c r="AH24" s="35"/>
      <c r="AI24" s="35"/>
      <c r="AJ24" s="161"/>
      <c r="AK24" s="309">
        <f t="shared" si="6"/>
        <v>0</v>
      </c>
      <c r="AL24" s="65">
        <v>112</v>
      </c>
      <c r="AM24" s="35"/>
      <c r="AN24" s="35"/>
      <c r="AO24" s="161"/>
      <c r="AP24" s="305">
        <f t="shared" si="7"/>
        <v>112</v>
      </c>
      <c r="AQ24" s="32">
        <v>91</v>
      </c>
      <c r="AR24" s="32"/>
      <c r="AS24" s="32"/>
      <c r="AT24" s="159"/>
      <c r="AU24" s="302">
        <f t="shared" si="8"/>
        <v>91</v>
      </c>
      <c r="AV24" s="65">
        <v>106</v>
      </c>
      <c r="AW24" s="35"/>
      <c r="AX24" s="35"/>
      <c r="AY24" s="161"/>
      <c r="AZ24" s="302">
        <f t="shared" si="9"/>
        <v>106</v>
      </c>
      <c r="BA24" s="65"/>
      <c r="BB24" s="35"/>
      <c r="BC24" s="35"/>
      <c r="BD24" s="161"/>
      <c r="BE24" s="302">
        <f t="shared" si="10"/>
        <v>0</v>
      </c>
      <c r="BF24" s="294">
        <v>0</v>
      </c>
      <c r="BG24" s="298">
        <v>95</v>
      </c>
      <c r="BH24" s="294">
        <v>0</v>
      </c>
      <c r="BI24" s="294">
        <v>62.5</v>
      </c>
      <c r="BJ24" s="370">
        <v>0</v>
      </c>
      <c r="BK24" s="310">
        <v>0</v>
      </c>
      <c r="BL24" s="298">
        <v>67.5</v>
      </c>
      <c r="BM24" s="130">
        <f>BL24+BI24+AZ24+AU24+AP24+AF24+AA24+V24+L24+G24</f>
        <v>1135</v>
      </c>
      <c r="BN24" s="79">
        <v>19</v>
      </c>
      <c r="BO24" s="65">
        <v>72</v>
      </c>
      <c r="BP24" s="35">
        <v>63</v>
      </c>
      <c r="BQ24" s="35"/>
      <c r="BR24" s="161"/>
      <c r="BS24" s="302">
        <f t="shared" si="11"/>
        <v>135</v>
      </c>
      <c r="BT24" s="63">
        <v>86</v>
      </c>
      <c r="BU24" s="32">
        <v>78</v>
      </c>
      <c r="BV24" s="32"/>
      <c r="BW24" s="159"/>
      <c r="BX24" s="302">
        <f t="shared" si="12"/>
        <v>164</v>
      </c>
      <c r="BY24" s="63"/>
      <c r="BZ24" s="32"/>
      <c r="CA24" s="32"/>
      <c r="CB24" s="159"/>
      <c r="CC24" s="302">
        <f t="shared" si="13"/>
        <v>0</v>
      </c>
      <c r="CD24" s="63">
        <v>102</v>
      </c>
      <c r="CE24" s="32"/>
      <c r="CF24" s="32"/>
      <c r="CG24" s="159"/>
      <c r="CH24" s="302">
        <f t="shared" si="14"/>
        <v>102</v>
      </c>
      <c r="CI24" s="65"/>
      <c r="CJ24" s="35"/>
      <c r="CK24" s="35"/>
      <c r="CL24" s="161"/>
      <c r="CM24" s="302">
        <f t="shared" si="15"/>
        <v>0</v>
      </c>
      <c r="CN24" s="65"/>
      <c r="CO24" s="35"/>
      <c r="CP24" s="35"/>
      <c r="CQ24" s="161"/>
      <c r="CR24" s="309">
        <f t="shared" si="16"/>
        <v>0</v>
      </c>
      <c r="CS24" s="65"/>
      <c r="CT24" s="35"/>
      <c r="CU24" s="35"/>
      <c r="CV24" s="161"/>
      <c r="CW24" s="309">
        <f t="shared" si="17"/>
        <v>0</v>
      </c>
      <c r="CX24" s="63">
        <v>106</v>
      </c>
      <c r="CY24" s="32"/>
      <c r="CZ24" s="32"/>
      <c r="DA24" s="159"/>
      <c r="DB24" s="302">
        <f t="shared" si="18"/>
        <v>106</v>
      </c>
      <c r="DC24" s="65">
        <v>104</v>
      </c>
      <c r="DD24" s="35"/>
      <c r="DE24" s="35"/>
      <c r="DF24" s="161"/>
      <c r="DG24" s="302">
        <f t="shared" si="19"/>
        <v>104</v>
      </c>
      <c r="DH24" s="63">
        <v>109</v>
      </c>
      <c r="DI24" s="32"/>
      <c r="DJ24" s="32"/>
      <c r="DK24" s="159"/>
      <c r="DL24" s="302">
        <f t="shared" si="20"/>
        <v>109</v>
      </c>
      <c r="DM24" s="65"/>
      <c r="DN24" s="35"/>
      <c r="DO24" s="35"/>
      <c r="DP24" s="161"/>
      <c r="DQ24" s="302">
        <f t="shared" si="21"/>
        <v>0</v>
      </c>
      <c r="DR24" s="286">
        <v>0</v>
      </c>
      <c r="DS24" s="285">
        <v>57.5</v>
      </c>
      <c r="DT24" s="285">
        <v>0</v>
      </c>
      <c r="DU24" s="285">
        <v>62.5</v>
      </c>
      <c r="DV24" s="285">
        <v>0</v>
      </c>
      <c r="DW24" s="289">
        <v>0</v>
      </c>
      <c r="DX24" s="289">
        <v>0</v>
      </c>
      <c r="DY24" s="75">
        <f>DU24+DS24+DL24+DG24+DB24+CH24+BX24+BS24</f>
        <v>840</v>
      </c>
      <c r="DZ24" s="319">
        <v>18</v>
      </c>
      <c r="EA24" s="384">
        <f t="shared" si="22"/>
        <v>1975</v>
      </c>
      <c r="EB24" s="50">
        <v>20</v>
      </c>
    </row>
    <row r="25" spans="1:132" ht="16.5" customHeight="1" x14ac:dyDescent="0.3">
      <c r="A25" s="54">
        <v>21</v>
      </c>
      <c r="B25" s="18" t="s">
        <v>50</v>
      </c>
      <c r="C25" s="58">
        <v>81</v>
      </c>
      <c r="D25" s="3"/>
      <c r="E25" s="3"/>
      <c r="F25" s="92"/>
      <c r="G25" s="302">
        <f t="shared" si="0"/>
        <v>81</v>
      </c>
      <c r="H25" s="63">
        <v>104</v>
      </c>
      <c r="I25" s="32"/>
      <c r="J25" s="32"/>
      <c r="K25" s="159"/>
      <c r="L25" s="302">
        <f t="shared" si="1"/>
        <v>104</v>
      </c>
      <c r="M25" s="63"/>
      <c r="N25" s="32"/>
      <c r="O25" s="32"/>
      <c r="P25" s="159"/>
      <c r="Q25" s="309">
        <f t="shared" si="2"/>
        <v>0</v>
      </c>
      <c r="R25" s="63"/>
      <c r="S25" s="32"/>
      <c r="T25" s="32"/>
      <c r="U25" s="159"/>
      <c r="V25" s="302">
        <f t="shared" si="3"/>
        <v>0</v>
      </c>
      <c r="W25" s="63">
        <v>95</v>
      </c>
      <c r="X25" s="32"/>
      <c r="Y25" s="32"/>
      <c r="Z25" s="159"/>
      <c r="AA25" s="302">
        <f t="shared" si="4"/>
        <v>95</v>
      </c>
      <c r="AB25" s="59">
        <v>108</v>
      </c>
      <c r="AC25" s="48"/>
      <c r="AD25" s="48"/>
      <c r="AE25" s="173"/>
      <c r="AF25" s="302">
        <f t="shared" si="5"/>
        <v>108</v>
      </c>
      <c r="AG25" s="59"/>
      <c r="AH25" s="48"/>
      <c r="AI25" s="48"/>
      <c r="AJ25" s="173"/>
      <c r="AK25" s="302">
        <f t="shared" si="6"/>
        <v>0</v>
      </c>
      <c r="AL25" s="58"/>
      <c r="AM25" s="3"/>
      <c r="AN25" s="3"/>
      <c r="AO25" s="92"/>
      <c r="AP25" s="311">
        <f t="shared" si="7"/>
        <v>0</v>
      </c>
      <c r="AQ25" s="32"/>
      <c r="AR25" s="32"/>
      <c r="AS25" s="32"/>
      <c r="AT25" s="159"/>
      <c r="AU25" s="302">
        <f t="shared" si="8"/>
        <v>0</v>
      </c>
      <c r="AV25" s="58"/>
      <c r="AW25" s="3"/>
      <c r="AX25" s="3"/>
      <c r="AY25" s="92"/>
      <c r="AZ25" s="302">
        <f t="shared" si="9"/>
        <v>0</v>
      </c>
      <c r="BA25" s="58"/>
      <c r="BB25" s="3"/>
      <c r="BC25" s="3"/>
      <c r="BD25" s="92"/>
      <c r="BE25" s="302">
        <f t="shared" si="10"/>
        <v>0</v>
      </c>
      <c r="BF25" s="294">
        <v>0</v>
      </c>
      <c r="BG25" s="294">
        <v>62.5</v>
      </c>
      <c r="BH25" s="294">
        <v>0</v>
      </c>
      <c r="BI25" s="294">
        <v>0</v>
      </c>
      <c r="BJ25" s="294">
        <v>0</v>
      </c>
      <c r="BK25" s="310">
        <v>0</v>
      </c>
      <c r="BL25" s="310">
        <v>0</v>
      </c>
      <c r="BM25" s="130">
        <f>BG25+AF25+AA25+L25+G25</f>
        <v>450.5</v>
      </c>
      <c r="BN25" s="79">
        <v>25</v>
      </c>
      <c r="BO25" s="58">
        <v>83</v>
      </c>
      <c r="BP25" s="3"/>
      <c r="BQ25" s="3"/>
      <c r="BR25" s="92"/>
      <c r="BS25" s="302">
        <f t="shared" si="11"/>
        <v>83</v>
      </c>
      <c r="BT25" s="63">
        <v>102</v>
      </c>
      <c r="BU25" s="32"/>
      <c r="BV25" s="32"/>
      <c r="BW25" s="159"/>
      <c r="BX25" s="302">
        <f t="shared" si="12"/>
        <v>102</v>
      </c>
      <c r="BY25" s="63">
        <v>111</v>
      </c>
      <c r="BZ25" s="32"/>
      <c r="CA25" s="32"/>
      <c r="CB25" s="159"/>
      <c r="CC25" s="302">
        <f t="shared" si="13"/>
        <v>111</v>
      </c>
      <c r="CD25" s="63">
        <v>104</v>
      </c>
      <c r="CE25" s="32"/>
      <c r="CF25" s="32"/>
      <c r="CG25" s="159"/>
      <c r="CH25" s="302">
        <f t="shared" si="14"/>
        <v>104</v>
      </c>
      <c r="CI25" s="58"/>
      <c r="CJ25" s="3"/>
      <c r="CK25" s="3"/>
      <c r="CL25" s="92"/>
      <c r="CM25" s="302">
        <f t="shared" si="15"/>
        <v>0</v>
      </c>
      <c r="CN25" s="58"/>
      <c r="CO25" s="3"/>
      <c r="CP25" s="3"/>
      <c r="CQ25" s="92"/>
      <c r="CR25" s="302">
        <f t="shared" si="16"/>
        <v>0</v>
      </c>
      <c r="CS25" s="58"/>
      <c r="CT25" s="3"/>
      <c r="CU25" s="3"/>
      <c r="CV25" s="92"/>
      <c r="CW25" s="309">
        <f t="shared" si="17"/>
        <v>0</v>
      </c>
      <c r="CX25" s="63"/>
      <c r="CY25" s="32"/>
      <c r="CZ25" s="32"/>
      <c r="DA25" s="159"/>
      <c r="DB25" s="302">
        <f t="shared" si="18"/>
        <v>0</v>
      </c>
      <c r="DC25" s="58"/>
      <c r="DD25" s="3"/>
      <c r="DE25" s="3"/>
      <c r="DF25" s="92"/>
      <c r="DG25" s="302">
        <f t="shared" si="19"/>
        <v>0</v>
      </c>
      <c r="DH25" s="63"/>
      <c r="DI25" s="32"/>
      <c r="DJ25" s="32"/>
      <c r="DK25" s="159"/>
      <c r="DL25" s="309">
        <f t="shared" si="20"/>
        <v>0</v>
      </c>
      <c r="DM25" s="58"/>
      <c r="DN25" s="3"/>
      <c r="DO25" s="3"/>
      <c r="DP25" s="92"/>
      <c r="DQ25" s="302">
        <f t="shared" si="21"/>
        <v>0</v>
      </c>
      <c r="DR25" s="280">
        <v>0</v>
      </c>
      <c r="DS25" s="285">
        <v>57.5</v>
      </c>
      <c r="DT25" s="285">
        <v>90</v>
      </c>
      <c r="DU25" s="285">
        <v>62.5</v>
      </c>
      <c r="DV25" s="285">
        <v>90</v>
      </c>
      <c r="DW25" s="285">
        <v>84</v>
      </c>
      <c r="DX25" s="280">
        <v>0</v>
      </c>
      <c r="DY25" s="75">
        <f>DW25+DV25+DU25+DT25+DS25+CH25+CC25+BX25+BS25</f>
        <v>784</v>
      </c>
      <c r="DZ25" s="319">
        <v>20</v>
      </c>
      <c r="EA25" s="384">
        <f t="shared" si="22"/>
        <v>1234.5</v>
      </c>
      <c r="EB25" s="50">
        <v>21</v>
      </c>
    </row>
    <row r="26" spans="1:132" ht="16.5" customHeight="1" x14ac:dyDescent="0.3">
      <c r="A26" s="54">
        <v>22</v>
      </c>
      <c r="B26" s="18" t="s">
        <v>23</v>
      </c>
      <c r="C26" s="58">
        <v>61</v>
      </c>
      <c r="D26" s="3">
        <v>39</v>
      </c>
      <c r="E26" s="3"/>
      <c r="F26" s="92"/>
      <c r="G26" s="302">
        <f t="shared" si="0"/>
        <v>100</v>
      </c>
      <c r="H26" s="63">
        <v>45.5</v>
      </c>
      <c r="I26" s="32"/>
      <c r="J26" s="32"/>
      <c r="K26" s="159"/>
      <c r="L26" s="302">
        <f t="shared" si="1"/>
        <v>45.5</v>
      </c>
      <c r="M26" s="63"/>
      <c r="N26" s="32"/>
      <c r="O26" s="32"/>
      <c r="P26" s="159"/>
      <c r="Q26" s="309">
        <f t="shared" si="2"/>
        <v>0</v>
      </c>
      <c r="R26" s="63">
        <v>73</v>
      </c>
      <c r="S26" s="32"/>
      <c r="T26" s="32"/>
      <c r="U26" s="159"/>
      <c r="V26" s="302">
        <f t="shared" si="3"/>
        <v>73</v>
      </c>
      <c r="W26" s="63">
        <v>56</v>
      </c>
      <c r="X26" s="32">
        <v>22.5</v>
      </c>
      <c r="Y26" s="32"/>
      <c r="Z26" s="159"/>
      <c r="AA26" s="302">
        <f t="shared" si="4"/>
        <v>78.5</v>
      </c>
      <c r="AB26" s="58">
        <v>59</v>
      </c>
      <c r="AC26" s="3"/>
      <c r="AD26" s="3"/>
      <c r="AE26" s="92"/>
      <c r="AF26" s="302">
        <f t="shared" si="5"/>
        <v>59</v>
      </c>
      <c r="AG26" s="58">
        <v>61</v>
      </c>
      <c r="AH26" s="3"/>
      <c r="AI26" s="3"/>
      <c r="AJ26" s="92"/>
      <c r="AK26" s="302">
        <f t="shared" si="6"/>
        <v>61</v>
      </c>
      <c r="AL26" s="58"/>
      <c r="AM26" s="3"/>
      <c r="AN26" s="3"/>
      <c r="AO26" s="92"/>
      <c r="AP26" s="311">
        <f t="shared" si="7"/>
        <v>0</v>
      </c>
      <c r="AQ26" s="32"/>
      <c r="AR26" s="32"/>
      <c r="AS26" s="32"/>
      <c r="AT26" s="159"/>
      <c r="AU26" s="302">
        <f t="shared" si="8"/>
        <v>0</v>
      </c>
      <c r="AV26" s="58">
        <v>46.5</v>
      </c>
      <c r="AW26" s="3"/>
      <c r="AX26" s="3"/>
      <c r="AY26" s="92"/>
      <c r="AZ26" s="302">
        <f t="shared" si="9"/>
        <v>46.5</v>
      </c>
      <c r="BA26" s="58"/>
      <c r="BB26" s="3"/>
      <c r="BC26" s="3"/>
      <c r="BD26" s="92"/>
      <c r="BE26" s="302">
        <f t="shared" si="10"/>
        <v>0</v>
      </c>
      <c r="BF26" s="294">
        <v>0</v>
      </c>
      <c r="BG26" s="294">
        <v>0</v>
      </c>
      <c r="BH26" s="294">
        <v>0</v>
      </c>
      <c r="BI26" s="294">
        <v>0</v>
      </c>
      <c r="BJ26" s="294">
        <v>0</v>
      </c>
      <c r="BK26" s="310">
        <v>0</v>
      </c>
      <c r="BL26" s="310">
        <v>0</v>
      </c>
      <c r="BM26" s="130">
        <f>AZ26+AK26+AF26+AA26+V26+L26+G26</f>
        <v>463.5</v>
      </c>
      <c r="BN26" s="79">
        <v>24</v>
      </c>
      <c r="BO26" s="57"/>
      <c r="BP26" s="25"/>
      <c r="BQ26" s="25"/>
      <c r="BR26" s="93"/>
      <c r="BS26" s="302">
        <f t="shared" si="11"/>
        <v>0</v>
      </c>
      <c r="BT26" s="63"/>
      <c r="BU26" s="32"/>
      <c r="BV26" s="32"/>
      <c r="BW26" s="159"/>
      <c r="BX26" s="302">
        <f t="shared" si="12"/>
        <v>0</v>
      </c>
      <c r="BY26" s="63"/>
      <c r="BZ26" s="32"/>
      <c r="CA26" s="32"/>
      <c r="CB26" s="159"/>
      <c r="CC26" s="302">
        <f t="shared" si="13"/>
        <v>0</v>
      </c>
      <c r="CD26" s="63"/>
      <c r="CE26" s="32"/>
      <c r="CF26" s="32"/>
      <c r="CG26" s="159"/>
      <c r="CH26" s="302">
        <f t="shared" si="14"/>
        <v>0</v>
      </c>
      <c r="CI26" s="57">
        <v>122</v>
      </c>
      <c r="CJ26" s="25"/>
      <c r="CK26" s="25"/>
      <c r="CL26" s="93"/>
      <c r="CM26" s="302">
        <f t="shared" si="15"/>
        <v>122</v>
      </c>
      <c r="CN26" s="57">
        <v>109</v>
      </c>
      <c r="CO26" s="25"/>
      <c r="CP26" s="25"/>
      <c r="CQ26" s="93"/>
      <c r="CR26" s="302">
        <f t="shared" si="16"/>
        <v>109</v>
      </c>
      <c r="CS26" s="57"/>
      <c r="CT26" s="25"/>
      <c r="CU26" s="25"/>
      <c r="CV26" s="93"/>
      <c r="CW26" s="309">
        <f t="shared" si="17"/>
        <v>0</v>
      </c>
      <c r="CX26" s="63">
        <v>111</v>
      </c>
      <c r="CY26" s="32"/>
      <c r="CZ26" s="32"/>
      <c r="DA26" s="159"/>
      <c r="DB26" s="302">
        <f t="shared" si="18"/>
        <v>111</v>
      </c>
      <c r="DC26" s="58">
        <v>115</v>
      </c>
      <c r="DD26" s="3"/>
      <c r="DE26" s="3"/>
      <c r="DF26" s="92"/>
      <c r="DG26" s="302">
        <f t="shared" si="19"/>
        <v>115</v>
      </c>
      <c r="DH26" s="63"/>
      <c r="DI26" s="32"/>
      <c r="DJ26" s="32"/>
      <c r="DK26" s="159"/>
      <c r="DL26" s="309">
        <f t="shared" si="20"/>
        <v>0</v>
      </c>
      <c r="DM26" s="57"/>
      <c r="DN26" s="25"/>
      <c r="DO26" s="25"/>
      <c r="DP26" s="93"/>
      <c r="DQ26" s="302">
        <f t="shared" si="21"/>
        <v>0</v>
      </c>
      <c r="DR26" s="280">
        <v>0</v>
      </c>
      <c r="DS26" s="285">
        <v>0</v>
      </c>
      <c r="DT26" s="285">
        <v>0</v>
      </c>
      <c r="DU26" s="285">
        <v>0</v>
      </c>
      <c r="DV26" s="285">
        <v>0</v>
      </c>
      <c r="DW26" s="285">
        <v>0</v>
      </c>
      <c r="DX26" s="280">
        <v>0</v>
      </c>
      <c r="DY26" s="75">
        <f>DG26+DB26+CR26+CM26+CC26</f>
        <v>457</v>
      </c>
      <c r="DZ26" s="319">
        <v>22</v>
      </c>
      <c r="EA26" s="384">
        <f t="shared" si="22"/>
        <v>920.5</v>
      </c>
      <c r="EB26" s="50">
        <v>22</v>
      </c>
    </row>
    <row r="27" spans="1:132" ht="16.5" customHeight="1" x14ac:dyDescent="0.3">
      <c r="A27" s="54">
        <v>23</v>
      </c>
      <c r="B27" s="18" t="s">
        <v>72</v>
      </c>
      <c r="C27" s="58">
        <v>59</v>
      </c>
      <c r="D27" s="3">
        <v>45</v>
      </c>
      <c r="E27" s="3">
        <v>43</v>
      </c>
      <c r="F27" s="92">
        <v>42</v>
      </c>
      <c r="G27" s="302">
        <f t="shared" si="0"/>
        <v>189</v>
      </c>
      <c r="H27" s="63">
        <v>60</v>
      </c>
      <c r="I27" s="32">
        <v>58</v>
      </c>
      <c r="J27" s="32">
        <v>56</v>
      </c>
      <c r="K27" s="159">
        <v>55</v>
      </c>
      <c r="L27" s="302">
        <f t="shared" si="1"/>
        <v>229</v>
      </c>
      <c r="M27" s="63"/>
      <c r="N27" s="32"/>
      <c r="O27" s="32"/>
      <c r="P27" s="159"/>
      <c r="Q27" s="302">
        <f t="shared" si="2"/>
        <v>0</v>
      </c>
      <c r="R27" s="63"/>
      <c r="S27" s="32"/>
      <c r="T27" s="32"/>
      <c r="U27" s="159"/>
      <c r="V27" s="302">
        <f t="shared" si="3"/>
        <v>0</v>
      </c>
      <c r="W27" s="63"/>
      <c r="X27" s="32"/>
      <c r="Y27" s="32"/>
      <c r="Z27" s="159"/>
      <c r="AA27" s="302">
        <f t="shared" si="4"/>
        <v>0</v>
      </c>
      <c r="AB27" s="58"/>
      <c r="AC27" s="3"/>
      <c r="AD27" s="3"/>
      <c r="AE27" s="92"/>
      <c r="AF27" s="302">
        <f t="shared" si="5"/>
        <v>0</v>
      </c>
      <c r="AG27" s="58"/>
      <c r="AH27" s="3"/>
      <c r="AI27" s="3"/>
      <c r="AJ27" s="92"/>
      <c r="AK27" s="309">
        <f t="shared" si="6"/>
        <v>0</v>
      </c>
      <c r="AL27" s="58"/>
      <c r="AM27" s="3"/>
      <c r="AN27" s="3"/>
      <c r="AO27" s="92"/>
      <c r="AP27" s="311">
        <f t="shared" si="7"/>
        <v>0</v>
      </c>
      <c r="AQ27" s="32"/>
      <c r="AR27" s="32"/>
      <c r="AS27" s="32"/>
      <c r="AT27" s="159"/>
      <c r="AU27" s="302">
        <f t="shared" si="8"/>
        <v>0</v>
      </c>
      <c r="AV27" s="58"/>
      <c r="AW27" s="3"/>
      <c r="AX27" s="3"/>
      <c r="AY27" s="92"/>
      <c r="AZ27" s="302">
        <f t="shared" si="9"/>
        <v>0</v>
      </c>
      <c r="BA27" s="58"/>
      <c r="BB27" s="3"/>
      <c r="BC27" s="3"/>
      <c r="BD27" s="92"/>
      <c r="BE27" s="302">
        <f t="shared" si="10"/>
        <v>0</v>
      </c>
      <c r="BF27" s="294">
        <v>0</v>
      </c>
      <c r="BG27" s="297">
        <v>140</v>
      </c>
      <c r="BH27" s="294">
        <v>0</v>
      </c>
      <c r="BI27" s="294">
        <v>0</v>
      </c>
      <c r="BJ27" s="294">
        <v>0</v>
      </c>
      <c r="BK27" s="310">
        <v>0</v>
      </c>
      <c r="BL27" s="310">
        <v>0</v>
      </c>
      <c r="BM27" s="130">
        <f>BG27+L27+G27</f>
        <v>558</v>
      </c>
      <c r="BN27" s="79">
        <v>21</v>
      </c>
      <c r="BO27" s="63"/>
      <c r="BP27" s="32"/>
      <c r="BQ27" s="32"/>
      <c r="BR27" s="159"/>
      <c r="BS27" s="302">
        <f t="shared" si="11"/>
        <v>0</v>
      </c>
      <c r="BT27" s="63"/>
      <c r="BU27" s="32"/>
      <c r="BV27" s="32"/>
      <c r="BW27" s="159"/>
      <c r="BX27" s="302">
        <f t="shared" si="12"/>
        <v>0</v>
      </c>
      <c r="BY27" s="63"/>
      <c r="BZ27" s="32"/>
      <c r="CA27" s="32"/>
      <c r="CB27" s="159"/>
      <c r="CC27" s="302">
        <f t="shared" si="13"/>
        <v>0</v>
      </c>
      <c r="CD27" s="63"/>
      <c r="CE27" s="32"/>
      <c r="CF27" s="32"/>
      <c r="CG27" s="159"/>
      <c r="CH27" s="302">
        <f t="shared" si="14"/>
        <v>0</v>
      </c>
      <c r="CI27" s="63"/>
      <c r="CJ27" s="32"/>
      <c r="CK27" s="32"/>
      <c r="CL27" s="159"/>
      <c r="CM27" s="302">
        <f t="shared" si="15"/>
        <v>0</v>
      </c>
      <c r="CN27" s="63"/>
      <c r="CO27" s="32"/>
      <c r="CP27" s="32"/>
      <c r="CQ27" s="159"/>
      <c r="CR27" s="302">
        <f t="shared" si="16"/>
        <v>0</v>
      </c>
      <c r="CS27" s="63"/>
      <c r="CT27" s="32"/>
      <c r="CU27" s="32"/>
      <c r="CV27" s="159"/>
      <c r="CW27" s="309">
        <f t="shared" si="17"/>
        <v>0</v>
      </c>
      <c r="CX27" s="63"/>
      <c r="CY27" s="32"/>
      <c r="CZ27" s="32"/>
      <c r="DA27" s="159"/>
      <c r="DB27" s="302">
        <f t="shared" si="18"/>
        <v>0</v>
      </c>
      <c r="DC27" s="63"/>
      <c r="DD27" s="32"/>
      <c r="DE27" s="32"/>
      <c r="DF27" s="159"/>
      <c r="DG27" s="302">
        <f t="shared" si="19"/>
        <v>0</v>
      </c>
      <c r="DH27" s="63"/>
      <c r="DI27" s="32"/>
      <c r="DJ27" s="32"/>
      <c r="DK27" s="159"/>
      <c r="DL27" s="309">
        <f t="shared" si="20"/>
        <v>0</v>
      </c>
      <c r="DM27" s="63"/>
      <c r="DN27" s="32"/>
      <c r="DO27" s="32"/>
      <c r="DP27" s="159"/>
      <c r="DQ27" s="302">
        <f t="shared" si="21"/>
        <v>0</v>
      </c>
      <c r="DR27" s="280">
        <v>0</v>
      </c>
      <c r="DS27" s="285">
        <v>0</v>
      </c>
      <c r="DT27" s="285">
        <v>0</v>
      </c>
      <c r="DU27" s="285">
        <v>0</v>
      </c>
      <c r="DV27" s="285">
        <v>0</v>
      </c>
      <c r="DW27" s="285">
        <v>0</v>
      </c>
      <c r="DX27" s="280">
        <v>0</v>
      </c>
      <c r="DY27" s="75">
        <v>0</v>
      </c>
      <c r="DZ27" s="319"/>
      <c r="EA27" s="384">
        <f t="shared" si="22"/>
        <v>558</v>
      </c>
      <c r="EB27" s="50">
        <v>23</v>
      </c>
    </row>
    <row r="28" spans="1:132" ht="16.5" customHeight="1" x14ac:dyDescent="0.3">
      <c r="A28" s="54">
        <v>24</v>
      </c>
      <c r="B28" s="18" t="s">
        <v>57</v>
      </c>
      <c r="C28" s="57">
        <v>43.5</v>
      </c>
      <c r="D28" s="25"/>
      <c r="E28" s="25"/>
      <c r="F28" s="93"/>
      <c r="G28" s="302">
        <f t="shared" si="0"/>
        <v>43.5</v>
      </c>
      <c r="H28" s="63">
        <v>49</v>
      </c>
      <c r="I28" s="32"/>
      <c r="J28" s="32"/>
      <c r="K28" s="159"/>
      <c r="L28" s="302">
        <f t="shared" si="1"/>
        <v>49</v>
      </c>
      <c r="M28" s="63">
        <v>67</v>
      </c>
      <c r="N28" s="32"/>
      <c r="O28" s="32"/>
      <c r="P28" s="159"/>
      <c r="Q28" s="302">
        <f t="shared" si="2"/>
        <v>67</v>
      </c>
      <c r="R28" s="63">
        <v>65</v>
      </c>
      <c r="S28" s="32"/>
      <c r="T28" s="32"/>
      <c r="U28" s="159"/>
      <c r="V28" s="302">
        <f t="shared" si="3"/>
        <v>65</v>
      </c>
      <c r="W28" s="63">
        <v>44</v>
      </c>
      <c r="X28" s="32"/>
      <c r="Y28" s="32"/>
      <c r="Z28" s="159"/>
      <c r="AA28" s="302">
        <f t="shared" si="4"/>
        <v>44</v>
      </c>
      <c r="AB28" s="57">
        <v>55</v>
      </c>
      <c r="AC28" s="25"/>
      <c r="AD28" s="64"/>
      <c r="AE28" s="93"/>
      <c r="AF28" s="302">
        <f t="shared" si="5"/>
        <v>55</v>
      </c>
      <c r="AG28" s="57">
        <v>64</v>
      </c>
      <c r="AH28" s="64"/>
      <c r="AI28" s="25"/>
      <c r="AJ28" s="93"/>
      <c r="AK28" s="302">
        <f t="shared" si="6"/>
        <v>64</v>
      </c>
      <c r="AL28" s="57"/>
      <c r="AM28" s="25"/>
      <c r="AN28" s="25"/>
      <c r="AO28" s="93"/>
      <c r="AP28" s="311">
        <f t="shared" si="7"/>
        <v>0</v>
      </c>
      <c r="AQ28" s="32"/>
      <c r="AR28" s="32"/>
      <c r="AS28" s="32"/>
      <c r="AT28" s="159"/>
      <c r="AU28" s="309">
        <f t="shared" si="8"/>
        <v>0</v>
      </c>
      <c r="AV28" s="57">
        <v>71.5</v>
      </c>
      <c r="AW28" s="25"/>
      <c r="AX28" s="25"/>
      <c r="AY28" s="93"/>
      <c r="AZ28" s="302">
        <f t="shared" si="9"/>
        <v>71.5</v>
      </c>
      <c r="BA28" s="57">
        <v>51.5</v>
      </c>
      <c r="BB28" s="25"/>
      <c r="BC28" s="25"/>
      <c r="BD28" s="93"/>
      <c r="BE28" s="302">
        <f t="shared" si="10"/>
        <v>51.5</v>
      </c>
      <c r="BF28" s="294">
        <v>0</v>
      </c>
      <c r="BG28" s="294">
        <v>0</v>
      </c>
      <c r="BH28" s="294">
        <v>0</v>
      </c>
      <c r="BI28" s="294">
        <v>0</v>
      </c>
      <c r="BJ28" s="294">
        <v>0</v>
      </c>
      <c r="BK28" s="310">
        <v>0</v>
      </c>
      <c r="BL28" s="310">
        <v>0</v>
      </c>
      <c r="BM28" s="130">
        <f>BE28+AZ28+AK28+AF28+AA28+V28+Q28+L28+G28</f>
        <v>510.5</v>
      </c>
      <c r="BN28" s="79">
        <v>23</v>
      </c>
      <c r="BO28" s="58"/>
      <c r="BP28" s="3"/>
      <c r="BQ28" s="3"/>
      <c r="BR28" s="92"/>
      <c r="BS28" s="302">
        <f t="shared" si="11"/>
        <v>0</v>
      </c>
      <c r="BT28" s="63"/>
      <c r="BU28" s="32"/>
      <c r="BV28" s="32"/>
      <c r="BW28" s="159"/>
      <c r="BX28" s="302">
        <f t="shared" si="12"/>
        <v>0</v>
      </c>
      <c r="BY28" s="63"/>
      <c r="BZ28" s="32"/>
      <c r="CA28" s="32"/>
      <c r="CB28" s="159"/>
      <c r="CC28" s="302">
        <f t="shared" si="13"/>
        <v>0</v>
      </c>
      <c r="CD28" s="63"/>
      <c r="CE28" s="32"/>
      <c r="CF28" s="32"/>
      <c r="CG28" s="159"/>
      <c r="CH28" s="302">
        <f t="shared" si="14"/>
        <v>0</v>
      </c>
      <c r="CI28" s="58"/>
      <c r="CJ28" s="3"/>
      <c r="CK28" s="3"/>
      <c r="CL28" s="92"/>
      <c r="CM28" s="302">
        <f t="shared" si="15"/>
        <v>0</v>
      </c>
      <c r="CN28" s="58"/>
      <c r="CO28" s="3"/>
      <c r="CP28" s="3"/>
      <c r="CQ28" s="92"/>
      <c r="CR28" s="302">
        <f t="shared" si="16"/>
        <v>0</v>
      </c>
      <c r="CS28" s="58"/>
      <c r="CT28" s="3"/>
      <c r="CU28" s="3"/>
      <c r="CV28" s="92"/>
      <c r="CW28" s="309">
        <f t="shared" si="17"/>
        <v>0</v>
      </c>
      <c r="CX28" s="63"/>
      <c r="CY28" s="32"/>
      <c r="CZ28" s="32"/>
      <c r="DA28" s="159"/>
      <c r="DB28" s="302">
        <f t="shared" si="18"/>
        <v>0</v>
      </c>
      <c r="DC28" s="58"/>
      <c r="DD28" s="3"/>
      <c r="DE28" s="3"/>
      <c r="DF28" s="92"/>
      <c r="DG28" s="302">
        <f t="shared" si="19"/>
        <v>0</v>
      </c>
      <c r="DH28" s="63"/>
      <c r="DI28" s="32"/>
      <c r="DJ28" s="32"/>
      <c r="DK28" s="159"/>
      <c r="DL28" s="309">
        <f t="shared" si="20"/>
        <v>0</v>
      </c>
      <c r="DM28" s="58"/>
      <c r="DN28" s="3"/>
      <c r="DO28" s="3"/>
      <c r="DP28" s="92"/>
      <c r="DQ28" s="302">
        <f t="shared" si="21"/>
        <v>0</v>
      </c>
      <c r="DR28" s="280">
        <v>0</v>
      </c>
      <c r="DS28" s="285">
        <v>0</v>
      </c>
      <c r="DT28" s="285">
        <v>0</v>
      </c>
      <c r="DU28" s="285">
        <v>0</v>
      </c>
      <c r="DV28" s="285">
        <v>0</v>
      </c>
      <c r="DW28" s="285">
        <v>0</v>
      </c>
      <c r="DX28" s="280">
        <v>0</v>
      </c>
      <c r="DY28" s="75">
        <v>0</v>
      </c>
      <c r="DZ28" s="319"/>
      <c r="EA28" s="384">
        <f t="shared" si="22"/>
        <v>510.5</v>
      </c>
      <c r="EB28" s="50">
        <v>24</v>
      </c>
    </row>
    <row r="29" spans="1:132" ht="16.5" customHeight="1" x14ac:dyDescent="0.3">
      <c r="A29" s="54">
        <v>25</v>
      </c>
      <c r="B29" s="17" t="s">
        <v>27</v>
      </c>
      <c r="C29" s="58"/>
      <c r="D29" s="3"/>
      <c r="E29" s="3"/>
      <c r="F29" s="92"/>
      <c r="G29" s="302">
        <f t="shared" si="0"/>
        <v>0</v>
      </c>
      <c r="H29" s="63"/>
      <c r="I29" s="32"/>
      <c r="J29" s="32"/>
      <c r="K29" s="159"/>
      <c r="L29" s="302">
        <f t="shared" si="1"/>
        <v>0</v>
      </c>
      <c r="M29" s="63"/>
      <c r="N29" s="32"/>
      <c r="O29" s="32"/>
      <c r="P29" s="159"/>
      <c r="Q29" s="309">
        <f t="shared" si="2"/>
        <v>0</v>
      </c>
      <c r="R29" s="63"/>
      <c r="S29" s="32"/>
      <c r="T29" s="32"/>
      <c r="U29" s="159"/>
      <c r="V29" s="302">
        <f t="shared" si="3"/>
        <v>0</v>
      </c>
      <c r="W29" s="63"/>
      <c r="X29" s="32"/>
      <c r="Y29" s="32"/>
      <c r="Z29" s="159"/>
      <c r="AA29" s="302">
        <f t="shared" si="4"/>
        <v>0</v>
      </c>
      <c r="AB29" s="58"/>
      <c r="AC29" s="3"/>
      <c r="AD29" s="3"/>
      <c r="AE29" s="92"/>
      <c r="AF29" s="302">
        <f t="shared" si="5"/>
        <v>0</v>
      </c>
      <c r="AG29" s="58"/>
      <c r="AH29" s="3"/>
      <c r="AI29" s="3"/>
      <c r="AJ29" s="92"/>
      <c r="AK29" s="302">
        <f t="shared" si="6"/>
        <v>0</v>
      </c>
      <c r="AL29" s="58"/>
      <c r="AM29" s="3"/>
      <c r="AN29" s="3"/>
      <c r="AO29" s="92"/>
      <c r="AP29" s="311">
        <f t="shared" si="7"/>
        <v>0</v>
      </c>
      <c r="AQ29" s="32">
        <v>44</v>
      </c>
      <c r="AR29" s="32"/>
      <c r="AS29" s="32"/>
      <c r="AT29" s="159"/>
      <c r="AU29" s="302">
        <f t="shared" si="8"/>
        <v>44</v>
      </c>
      <c r="AV29" s="58"/>
      <c r="AW29" s="3"/>
      <c r="AX29" s="3"/>
      <c r="AY29" s="92"/>
      <c r="AZ29" s="302">
        <f t="shared" si="9"/>
        <v>0</v>
      </c>
      <c r="BA29" s="58"/>
      <c r="BB29" s="3"/>
      <c r="BC29" s="3"/>
      <c r="BD29" s="92"/>
      <c r="BE29" s="302">
        <f t="shared" si="10"/>
        <v>0</v>
      </c>
      <c r="BF29" s="294">
        <v>0</v>
      </c>
      <c r="BG29" s="294">
        <v>0</v>
      </c>
      <c r="BH29" s="294">
        <v>0</v>
      </c>
      <c r="BI29" s="285">
        <v>0</v>
      </c>
      <c r="BJ29" s="294">
        <v>105</v>
      </c>
      <c r="BK29" s="310">
        <v>0</v>
      </c>
      <c r="BL29" s="310">
        <v>0</v>
      </c>
      <c r="BM29" s="130">
        <f>BE30+AF30+AA30+L30+G30</f>
        <v>197</v>
      </c>
      <c r="BN29" s="79">
        <v>27</v>
      </c>
      <c r="BO29" s="58">
        <v>54.5</v>
      </c>
      <c r="BP29" s="3"/>
      <c r="BQ29" s="3"/>
      <c r="BR29" s="92"/>
      <c r="BS29" s="302">
        <f t="shared" si="11"/>
        <v>54.5</v>
      </c>
      <c r="BT29" s="63">
        <v>46.5</v>
      </c>
      <c r="BU29" s="32"/>
      <c r="BV29" s="32"/>
      <c r="BW29" s="159"/>
      <c r="BX29" s="302">
        <f t="shared" si="12"/>
        <v>46.5</v>
      </c>
      <c r="BY29" s="63"/>
      <c r="BZ29" s="32"/>
      <c r="CA29" s="32"/>
      <c r="CB29" s="159"/>
      <c r="CC29" s="302">
        <f t="shared" si="13"/>
        <v>0</v>
      </c>
      <c r="CD29" s="63"/>
      <c r="CE29" s="32"/>
      <c r="CF29" s="32"/>
      <c r="CG29" s="159"/>
      <c r="CH29" s="302">
        <f t="shared" si="14"/>
        <v>0</v>
      </c>
      <c r="CI29" s="58"/>
      <c r="CJ29" s="3"/>
      <c r="CK29" s="3"/>
      <c r="CL29" s="92"/>
      <c r="CM29" s="302">
        <f t="shared" si="15"/>
        <v>0</v>
      </c>
      <c r="CN29" s="58">
        <v>47.5</v>
      </c>
      <c r="CO29" s="3"/>
      <c r="CP29" s="3"/>
      <c r="CQ29" s="92"/>
      <c r="CR29" s="302">
        <f t="shared" si="16"/>
        <v>47.5</v>
      </c>
      <c r="CS29" s="58"/>
      <c r="CT29" s="3"/>
      <c r="CU29" s="3"/>
      <c r="CV29" s="92"/>
      <c r="CW29" s="309">
        <f t="shared" si="17"/>
        <v>0</v>
      </c>
      <c r="CX29" s="63">
        <v>61</v>
      </c>
      <c r="CY29" s="32"/>
      <c r="CZ29" s="32"/>
      <c r="DA29" s="159"/>
      <c r="DB29" s="302">
        <f t="shared" si="18"/>
        <v>61</v>
      </c>
      <c r="DC29" s="58">
        <v>58</v>
      </c>
      <c r="DD29" s="3"/>
      <c r="DE29" s="3"/>
      <c r="DF29" s="92"/>
      <c r="DG29" s="302">
        <f t="shared" si="19"/>
        <v>58</v>
      </c>
      <c r="DH29" s="63"/>
      <c r="DI29" s="32"/>
      <c r="DJ29" s="32"/>
      <c r="DK29" s="159"/>
      <c r="DL29" s="309">
        <f t="shared" si="20"/>
        <v>0</v>
      </c>
      <c r="DM29" s="58"/>
      <c r="DN29" s="3"/>
      <c r="DO29" s="3"/>
      <c r="DP29" s="92"/>
      <c r="DQ29" s="302">
        <f t="shared" si="21"/>
        <v>0</v>
      </c>
      <c r="DR29" s="280">
        <v>0</v>
      </c>
      <c r="DS29" s="285">
        <v>0</v>
      </c>
      <c r="DT29" s="285">
        <v>0</v>
      </c>
      <c r="DU29" s="285">
        <v>0</v>
      </c>
      <c r="DV29" s="285">
        <v>0</v>
      </c>
      <c r="DW29" s="285">
        <v>0</v>
      </c>
      <c r="DX29" s="280">
        <v>0</v>
      </c>
      <c r="DY29" s="75">
        <f>DG29+DB29+CR29+BX29+BS29</f>
        <v>267.5</v>
      </c>
      <c r="DZ29" s="319">
        <v>23</v>
      </c>
      <c r="EA29" s="384">
        <f t="shared" si="22"/>
        <v>464.5</v>
      </c>
      <c r="EB29" s="50">
        <v>25</v>
      </c>
    </row>
    <row r="30" spans="1:132" ht="16.5" customHeight="1" x14ac:dyDescent="0.3">
      <c r="A30" s="54">
        <v>26</v>
      </c>
      <c r="B30" s="18" t="s">
        <v>67</v>
      </c>
      <c r="C30" s="65"/>
      <c r="D30" s="35"/>
      <c r="E30" s="35"/>
      <c r="F30" s="161"/>
      <c r="G30" s="302">
        <f t="shared" si="0"/>
        <v>0</v>
      </c>
      <c r="H30" s="63"/>
      <c r="I30" s="32"/>
      <c r="J30" s="32"/>
      <c r="K30" s="159"/>
      <c r="L30" s="302">
        <f t="shared" si="1"/>
        <v>0</v>
      </c>
      <c r="M30" s="63">
        <v>107</v>
      </c>
      <c r="N30" s="32"/>
      <c r="O30" s="32"/>
      <c r="P30" s="159"/>
      <c r="Q30" s="302">
        <f t="shared" si="2"/>
        <v>107</v>
      </c>
      <c r="R30" s="63"/>
      <c r="S30" s="32"/>
      <c r="T30" s="32"/>
      <c r="U30" s="159"/>
      <c r="V30" s="302">
        <f t="shared" si="3"/>
        <v>0</v>
      </c>
      <c r="W30" s="63">
        <v>104</v>
      </c>
      <c r="X30" s="32"/>
      <c r="Y30" s="32"/>
      <c r="Z30" s="159"/>
      <c r="AA30" s="302">
        <f t="shared" si="4"/>
        <v>104</v>
      </c>
      <c r="AB30" s="65">
        <v>93</v>
      </c>
      <c r="AC30" s="35"/>
      <c r="AD30" s="35"/>
      <c r="AE30" s="161"/>
      <c r="AF30" s="302">
        <f t="shared" si="5"/>
        <v>93</v>
      </c>
      <c r="AG30" s="65"/>
      <c r="AH30" s="35"/>
      <c r="AI30" s="35"/>
      <c r="AJ30" s="161"/>
      <c r="AK30" s="309">
        <f t="shared" si="6"/>
        <v>0</v>
      </c>
      <c r="AL30" s="65"/>
      <c r="AM30" s="35"/>
      <c r="AN30" s="35"/>
      <c r="AO30" s="161"/>
      <c r="AP30" s="311">
        <f t="shared" si="7"/>
        <v>0</v>
      </c>
      <c r="AQ30" s="32"/>
      <c r="AR30" s="32"/>
      <c r="AS30" s="32"/>
      <c r="AT30" s="159"/>
      <c r="AU30" s="302">
        <f t="shared" si="8"/>
        <v>0</v>
      </c>
      <c r="AV30" s="65">
        <v>102</v>
      </c>
      <c r="AW30" s="35"/>
      <c r="AX30" s="35"/>
      <c r="AY30" s="161"/>
      <c r="AZ30" s="302">
        <f t="shared" si="9"/>
        <v>102</v>
      </c>
      <c r="BA30" s="65"/>
      <c r="BB30" s="35"/>
      <c r="BC30" s="35"/>
      <c r="BD30" s="161"/>
      <c r="BE30" s="302">
        <f t="shared" si="10"/>
        <v>0</v>
      </c>
      <c r="BF30" s="294">
        <v>0</v>
      </c>
      <c r="BG30" s="294">
        <v>0</v>
      </c>
      <c r="BH30" s="294">
        <v>0</v>
      </c>
      <c r="BI30" s="294">
        <v>0</v>
      </c>
      <c r="BJ30" s="294">
        <v>0</v>
      </c>
      <c r="BK30" s="310">
        <v>0</v>
      </c>
      <c r="BL30" s="310">
        <v>0</v>
      </c>
      <c r="BM30" s="130">
        <f>AZ30+AF30+AA30+Q30</f>
        <v>406</v>
      </c>
      <c r="BN30" s="79">
        <v>26</v>
      </c>
      <c r="BO30" s="58"/>
      <c r="BP30" s="3"/>
      <c r="BQ30" s="3"/>
      <c r="BR30" s="92"/>
      <c r="BS30" s="302">
        <f t="shared" si="11"/>
        <v>0</v>
      </c>
      <c r="BT30" s="63"/>
      <c r="BU30" s="32"/>
      <c r="BV30" s="32"/>
      <c r="BW30" s="159"/>
      <c r="BX30" s="302">
        <f t="shared" si="12"/>
        <v>0</v>
      </c>
      <c r="BY30" s="63"/>
      <c r="BZ30" s="32"/>
      <c r="CA30" s="32"/>
      <c r="CB30" s="159"/>
      <c r="CC30" s="302">
        <f t="shared" si="13"/>
        <v>0</v>
      </c>
      <c r="CD30" s="63"/>
      <c r="CE30" s="32"/>
      <c r="CF30" s="32"/>
      <c r="CG30" s="159"/>
      <c r="CH30" s="302">
        <f t="shared" si="14"/>
        <v>0</v>
      </c>
      <c r="CI30" s="58"/>
      <c r="CJ30" s="3"/>
      <c r="CK30" s="3"/>
      <c r="CL30" s="92"/>
      <c r="CM30" s="302">
        <f t="shared" si="15"/>
        <v>0</v>
      </c>
      <c r="CN30" s="58"/>
      <c r="CO30" s="3"/>
      <c r="CP30" s="3"/>
      <c r="CQ30" s="92"/>
      <c r="CR30" s="302">
        <f t="shared" si="16"/>
        <v>0</v>
      </c>
      <c r="CS30" s="58"/>
      <c r="CT30" s="3"/>
      <c r="CU30" s="3"/>
      <c r="CV30" s="92"/>
      <c r="CW30" s="309">
        <f t="shared" si="17"/>
        <v>0</v>
      </c>
      <c r="CX30" s="63"/>
      <c r="CY30" s="32"/>
      <c r="CZ30" s="32"/>
      <c r="DA30" s="159"/>
      <c r="DB30" s="302">
        <f t="shared" si="18"/>
        <v>0</v>
      </c>
      <c r="DC30" s="58"/>
      <c r="DD30" s="3"/>
      <c r="DE30" s="3"/>
      <c r="DF30" s="92"/>
      <c r="DG30" s="302">
        <f t="shared" si="19"/>
        <v>0</v>
      </c>
      <c r="DH30" s="63"/>
      <c r="DI30" s="32"/>
      <c r="DJ30" s="32"/>
      <c r="DK30" s="159"/>
      <c r="DL30" s="309">
        <f t="shared" si="20"/>
        <v>0</v>
      </c>
      <c r="DM30" s="58"/>
      <c r="DN30" s="3"/>
      <c r="DO30" s="3"/>
      <c r="DP30" s="92"/>
      <c r="DQ30" s="302">
        <f t="shared" si="21"/>
        <v>0</v>
      </c>
      <c r="DR30" s="280">
        <v>0</v>
      </c>
      <c r="DS30" s="285">
        <v>0</v>
      </c>
      <c r="DT30" s="285">
        <v>52.5</v>
      </c>
      <c r="DU30" s="285">
        <v>0</v>
      </c>
      <c r="DV30" s="285">
        <v>0</v>
      </c>
      <c r="DW30" s="285">
        <v>0</v>
      </c>
      <c r="DX30" s="280">
        <v>0</v>
      </c>
      <c r="DY30" s="75">
        <f>DT30+DG30</f>
        <v>52.5</v>
      </c>
      <c r="DZ30" s="319">
        <v>26</v>
      </c>
      <c r="EA30" s="384">
        <f t="shared" si="22"/>
        <v>458.5</v>
      </c>
      <c r="EB30" s="50">
        <v>26</v>
      </c>
    </row>
    <row r="31" spans="1:132" ht="16.5" customHeight="1" x14ac:dyDescent="0.3">
      <c r="A31" s="54">
        <v>27</v>
      </c>
      <c r="B31" s="17" t="s">
        <v>3</v>
      </c>
      <c r="C31" s="58">
        <v>60</v>
      </c>
      <c r="D31" s="3"/>
      <c r="E31" s="3"/>
      <c r="F31" s="92"/>
      <c r="G31" s="302">
        <f t="shared" si="0"/>
        <v>60</v>
      </c>
      <c r="H31" s="63">
        <v>31.5</v>
      </c>
      <c r="I31" s="32"/>
      <c r="J31" s="32"/>
      <c r="K31" s="159"/>
      <c r="L31" s="302">
        <f t="shared" si="1"/>
        <v>31.5</v>
      </c>
      <c r="M31" s="63">
        <v>58</v>
      </c>
      <c r="N31" s="32"/>
      <c r="O31" s="32"/>
      <c r="P31" s="159"/>
      <c r="Q31" s="302">
        <f t="shared" si="2"/>
        <v>58</v>
      </c>
      <c r="R31" s="63">
        <v>43.5</v>
      </c>
      <c r="S31" s="32"/>
      <c r="T31" s="32"/>
      <c r="U31" s="159"/>
      <c r="V31" s="302">
        <f t="shared" si="3"/>
        <v>43.5</v>
      </c>
      <c r="W31" s="63">
        <v>48</v>
      </c>
      <c r="X31" s="32">
        <v>38</v>
      </c>
      <c r="Y31" s="32">
        <v>33</v>
      </c>
      <c r="Z31" s="159"/>
      <c r="AA31" s="302">
        <f t="shared" si="4"/>
        <v>119</v>
      </c>
      <c r="AB31" s="58">
        <v>53.5</v>
      </c>
      <c r="AC31" s="3">
        <v>37</v>
      </c>
      <c r="AD31" s="3"/>
      <c r="AE31" s="92"/>
      <c r="AF31" s="302">
        <f t="shared" si="5"/>
        <v>90.5</v>
      </c>
      <c r="AG31" s="58"/>
      <c r="AH31" s="3"/>
      <c r="AI31" s="3"/>
      <c r="AJ31" s="92"/>
      <c r="AK31" s="309">
        <f t="shared" si="6"/>
        <v>0</v>
      </c>
      <c r="AL31" s="58">
        <v>55.5</v>
      </c>
      <c r="AM31" s="3"/>
      <c r="AN31" s="3"/>
      <c r="AO31" s="92"/>
      <c r="AP31" s="305">
        <f t="shared" si="7"/>
        <v>55.5</v>
      </c>
      <c r="AQ31" s="32">
        <v>67</v>
      </c>
      <c r="AR31" s="32"/>
      <c r="AS31" s="32"/>
      <c r="AT31" s="159"/>
      <c r="AU31" s="302">
        <f t="shared" si="8"/>
        <v>67</v>
      </c>
      <c r="AV31" s="58"/>
      <c r="AW31" s="3"/>
      <c r="AX31" s="3"/>
      <c r="AY31" s="92"/>
      <c r="AZ31" s="302">
        <f t="shared" si="9"/>
        <v>0</v>
      </c>
      <c r="BA31" s="58"/>
      <c r="BB31" s="3"/>
      <c r="BC31" s="3"/>
      <c r="BD31" s="92"/>
      <c r="BE31" s="309">
        <f t="shared" si="10"/>
        <v>0</v>
      </c>
      <c r="BF31" s="294">
        <v>0</v>
      </c>
      <c r="BG31" s="294">
        <v>0</v>
      </c>
      <c r="BH31" s="294">
        <v>0</v>
      </c>
      <c r="BI31" s="294">
        <v>0</v>
      </c>
      <c r="BJ31" s="310">
        <v>0</v>
      </c>
      <c r="BK31" s="310">
        <v>0</v>
      </c>
      <c r="BL31" s="294">
        <v>0</v>
      </c>
      <c r="BM31" s="130">
        <f>BE32+AZ32+AK32+AF32+AA32+V32+Q32+L32+G32</f>
        <v>388</v>
      </c>
      <c r="BN31" s="79">
        <v>22</v>
      </c>
      <c r="BO31" s="63"/>
      <c r="BP31" s="32"/>
      <c r="BQ31" s="32"/>
      <c r="BR31" s="159"/>
      <c r="BS31" s="302">
        <f t="shared" si="11"/>
        <v>0</v>
      </c>
      <c r="BT31" s="63"/>
      <c r="BU31" s="32"/>
      <c r="BV31" s="32"/>
      <c r="BW31" s="159"/>
      <c r="BX31" s="302">
        <f t="shared" si="12"/>
        <v>0</v>
      </c>
      <c r="BY31" s="63"/>
      <c r="BZ31" s="32"/>
      <c r="CA31" s="32"/>
      <c r="CB31" s="159"/>
      <c r="CC31" s="302">
        <f t="shared" si="13"/>
        <v>0</v>
      </c>
      <c r="CD31" s="63"/>
      <c r="CE31" s="32"/>
      <c r="CF31" s="32"/>
      <c r="CG31" s="159"/>
      <c r="CH31" s="302">
        <f t="shared" si="14"/>
        <v>0</v>
      </c>
      <c r="CI31" s="63"/>
      <c r="CJ31" s="32"/>
      <c r="CK31" s="32"/>
      <c r="CL31" s="159"/>
      <c r="CM31" s="302">
        <f t="shared" si="15"/>
        <v>0</v>
      </c>
      <c r="CN31" s="63"/>
      <c r="CO31" s="32"/>
      <c r="CP31" s="32"/>
      <c r="CQ31" s="159"/>
      <c r="CR31" s="302">
        <f t="shared" si="16"/>
        <v>0</v>
      </c>
      <c r="CS31" s="63"/>
      <c r="CT31" s="32"/>
      <c r="CU31" s="32"/>
      <c r="CV31" s="159"/>
      <c r="CW31" s="309">
        <f t="shared" si="17"/>
        <v>0</v>
      </c>
      <c r="CX31" s="63"/>
      <c r="CY31" s="32"/>
      <c r="CZ31" s="32"/>
      <c r="DA31" s="159"/>
      <c r="DB31" s="302">
        <f t="shared" si="18"/>
        <v>0</v>
      </c>
      <c r="DC31" s="63"/>
      <c r="DD31" s="32"/>
      <c r="DE31" s="32"/>
      <c r="DF31" s="159"/>
      <c r="DG31" s="302">
        <f t="shared" si="19"/>
        <v>0</v>
      </c>
      <c r="DH31" s="63"/>
      <c r="DI31" s="32"/>
      <c r="DJ31" s="32"/>
      <c r="DK31" s="159"/>
      <c r="DL31" s="309">
        <f t="shared" si="20"/>
        <v>0</v>
      </c>
      <c r="DM31" s="63"/>
      <c r="DN31" s="32"/>
      <c r="DO31" s="32"/>
      <c r="DP31" s="159"/>
      <c r="DQ31" s="302">
        <f t="shared" si="21"/>
        <v>0</v>
      </c>
      <c r="DR31" s="285">
        <v>0</v>
      </c>
      <c r="DS31" s="286">
        <v>0</v>
      </c>
      <c r="DT31" s="286">
        <v>0</v>
      </c>
      <c r="DU31" s="285">
        <v>0</v>
      </c>
      <c r="DV31" s="285">
        <v>0</v>
      </c>
      <c r="DW31" s="289">
        <v>0</v>
      </c>
      <c r="DX31" s="280">
        <v>0</v>
      </c>
      <c r="DY31" s="75">
        <v>0</v>
      </c>
      <c r="DZ31" s="319"/>
      <c r="EA31" s="384">
        <f t="shared" si="22"/>
        <v>388</v>
      </c>
      <c r="EB31" s="50">
        <v>27</v>
      </c>
    </row>
    <row r="32" spans="1:132" ht="16.5" customHeight="1" x14ac:dyDescent="0.3">
      <c r="A32" s="54">
        <v>28</v>
      </c>
      <c r="B32" s="17" t="s">
        <v>13</v>
      </c>
      <c r="C32" s="65">
        <v>52</v>
      </c>
      <c r="D32" s="35"/>
      <c r="E32" s="35"/>
      <c r="F32" s="161"/>
      <c r="G32" s="302">
        <f t="shared" si="0"/>
        <v>52</v>
      </c>
      <c r="H32" s="63">
        <v>72</v>
      </c>
      <c r="I32" s="32"/>
      <c r="J32" s="32"/>
      <c r="K32" s="159"/>
      <c r="L32" s="302">
        <f t="shared" si="1"/>
        <v>72</v>
      </c>
      <c r="M32" s="63"/>
      <c r="N32" s="32"/>
      <c r="O32" s="32"/>
      <c r="P32" s="159"/>
      <c r="Q32" s="302">
        <f t="shared" si="2"/>
        <v>0</v>
      </c>
      <c r="R32" s="63"/>
      <c r="S32" s="32"/>
      <c r="T32" s="32"/>
      <c r="U32" s="159"/>
      <c r="V32" s="302">
        <f t="shared" si="3"/>
        <v>0</v>
      </c>
      <c r="W32" s="63">
        <v>78</v>
      </c>
      <c r="X32" s="32"/>
      <c r="Y32" s="32"/>
      <c r="Z32" s="159"/>
      <c r="AA32" s="302">
        <f t="shared" si="4"/>
        <v>78</v>
      </c>
      <c r="AB32" s="65">
        <v>73</v>
      </c>
      <c r="AC32" s="35"/>
      <c r="AD32" s="35"/>
      <c r="AE32" s="161"/>
      <c r="AF32" s="302">
        <f t="shared" si="5"/>
        <v>73</v>
      </c>
      <c r="AG32" s="65"/>
      <c r="AH32" s="35"/>
      <c r="AI32" s="35"/>
      <c r="AJ32" s="161"/>
      <c r="AK32" s="309">
        <f t="shared" si="6"/>
        <v>0</v>
      </c>
      <c r="AL32" s="65"/>
      <c r="AM32" s="35"/>
      <c r="AN32" s="35"/>
      <c r="AO32" s="161"/>
      <c r="AP32" s="311">
        <f t="shared" si="7"/>
        <v>0</v>
      </c>
      <c r="AQ32" s="32"/>
      <c r="AR32" s="32"/>
      <c r="AS32" s="32"/>
      <c r="AT32" s="159"/>
      <c r="AU32" s="302">
        <f t="shared" si="8"/>
        <v>0</v>
      </c>
      <c r="AV32" s="65"/>
      <c r="AW32" s="35"/>
      <c r="AX32" s="35"/>
      <c r="AY32" s="161"/>
      <c r="AZ32" s="302">
        <f t="shared" si="9"/>
        <v>0</v>
      </c>
      <c r="BA32" s="65">
        <v>113</v>
      </c>
      <c r="BB32" s="35"/>
      <c r="BC32" s="35"/>
      <c r="BD32" s="161"/>
      <c r="BE32" s="302">
        <f t="shared" si="10"/>
        <v>113</v>
      </c>
      <c r="BF32" s="294">
        <v>0</v>
      </c>
      <c r="BG32" s="294">
        <v>0</v>
      </c>
      <c r="BH32" s="294">
        <v>0</v>
      </c>
      <c r="BI32" s="294">
        <v>0</v>
      </c>
      <c r="BJ32" s="294">
        <v>0</v>
      </c>
      <c r="BK32" s="310">
        <v>0</v>
      </c>
      <c r="BL32" s="310">
        <v>0</v>
      </c>
      <c r="BM32" s="84">
        <f>BE32+AF32+AA32+L32+G32</f>
        <v>388</v>
      </c>
      <c r="BN32" s="79">
        <v>28</v>
      </c>
      <c r="BO32" s="65"/>
      <c r="BP32" s="35"/>
      <c r="BQ32" s="35"/>
      <c r="BR32" s="161"/>
      <c r="BS32" s="302">
        <f t="shared" si="11"/>
        <v>0</v>
      </c>
      <c r="BT32" s="63"/>
      <c r="BU32" s="32"/>
      <c r="BV32" s="32"/>
      <c r="BW32" s="159"/>
      <c r="BX32" s="302">
        <f t="shared" si="12"/>
        <v>0</v>
      </c>
      <c r="BY32" s="63"/>
      <c r="BZ32" s="32"/>
      <c r="CA32" s="32"/>
      <c r="CB32" s="159"/>
      <c r="CC32" s="302">
        <f t="shared" si="13"/>
        <v>0</v>
      </c>
      <c r="CD32" s="63"/>
      <c r="CE32" s="32"/>
      <c r="CF32" s="32"/>
      <c r="CG32" s="159"/>
      <c r="CH32" s="302">
        <f t="shared" si="14"/>
        <v>0</v>
      </c>
      <c r="CI32" s="65"/>
      <c r="CJ32" s="35"/>
      <c r="CK32" s="35"/>
      <c r="CL32" s="161"/>
      <c r="CM32" s="302">
        <f t="shared" si="15"/>
        <v>0</v>
      </c>
      <c r="CN32" s="65"/>
      <c r="CO32" s="35"/>
      <c r="CP32" s="35"/>
      <c r="CQ32" s="161"/>
      <c r="CR32" s="302">
        <f t="shared" si="16"/>
        <v>0</v>
      </c>
      <c r="CS32" s="65"/>
      <c r="CT32" s="35"/>
      <c r="CU32" s="35"/>
      <c r="CV32" s="161"/>
      <c r="CW32" s="309">
        <f t="shared" si="17"/>
        <v>0</v>
      </c>
      <c r="CX32" s="63"/>
      <c r="CY32" s="32"/>
      <c r="CZ32" s="32"/>
      <c r="DA32" s="159"/>
      <c r="DB32" s="302">
        <f t="shared" si="18"/>
        <v>0</v>
      </c>
      <c r="DC32" s="65"/>
      <c r="DD32" s="35"/>
      <c r="DE32" s="35"/>
      <c r="DF32" s="161"/>
      <c r="DG32" s="302">
        <f t="shared" si="19"/>
        <v>0</v>
      </c>
      <c r="DH32" s="63"/>
      <c r="DI32" s="32"/>
      <c r="DJ32" s="32"/>
      <c r="DK32" s="159"/>
      <c r="DL32" s="309">
        <f t="shared" si="20"/>
        <v>0</v>
      </c>
      <c r="DM32" s="65"/>
      <c r="DN32" s="35"/>
      <c r="DO32" s="35"/>
      <c r="DP32" s="161"/>
      <c r="DQ32" s="302">
        <f t="shared" si="21"/>
        <v>0</v>
      </c>
      <c r="DR32" s="280">
        <v>0</v>
      </c>
      <c r="DS32" s="285">
        <v>0</v>
      </c>
      <c r="DT32" s="285">
        <v>0</v>
      </c>
      <c r="DU32" s="285">
        <v>0</v>
      </c>
      <c r="DV32" s="285">
        <v>0</v>
      </c>
      <c r="DW32" s="285">
        <v>0</v>
      </c>
      <c r="DX32" s="280">
        <v>0</v>
      </c>
      <c r="DY32" s="75">
        <v>0</v>
      </c>
      <c r="DZ32" s="319"/>
      <c r="EA32" s="384">
        <f t="shared" si="22"/>
        <v>388</v>
      </c>
      <c r="EB32" s="50">
        <v>28</v>
      </c>
    </row>
    <row r="33" spans="1:132" ht="16.5" customHeight="1" x14ac:dyDescent="0.3">
      <c r="A33" s="54">
        <v>29</v>
      </c>
      <c r="B33" s="20" t="s">
        <v>38</v>
      </c>
      <c r="C33" s="65"/>
      <c r="D33" s="35"/>
      <c r="E33" s="35"/>
      <c r="F33" s="161"/>
      <c r="G33" s="302">
        <f t="shared" si="0"/>
        <v>0</v>
      </c>
      <c r="H33" s="63">
        <v>46.5</v>
      </c>
      <c r="I33" s="32"/>
      <c r="J33" s="32"/>
      <c r="K33" s="159"/>
      <c r="L33" s="302">
        <f t="shared" si="1"/>
        <v>46.5</v>
      </c>
      <c r="M33" s="63">
        <v>52</v>
      </c>
      <c r="N33" s="32"/>
      <c r="O33" s="32"/>
      <c r="P33" s="159"/>
      <c r="Q33" s="302">
        <f t="shared" si="2"/>
        <v>52</v>
      </c>
      <c r="R33" s="63">
        <v>47</v>
      </c>
      <c r="S33" s="32"/>
      <c r="T33" s="32"/>
      <c r="U33" s="159"/>
      <c r="V33" s="302">
        <f t="shared" si="3"/>
        <v>47</v>
      </c>
      <c r="W33" s="63">
        <v>48.5</v>
      </c>
      <c r="X33" s="32"/>
      <c r="Y33" s="32"/>
      <c r="Z33" s="159"/>
      <c r="AA33" s="302">
        <f t="shared" si="4"/>
        <v>48.5</v>
      </c>
      <c r="AB33" s="65">
        <v>49.5</v>
      </c>
      <c r="AC33" s="35"/>
      <c r="AD33" s="35"/>
      <c r="AE33" s="161"/>
      <c r="AF33" s="302">
        <f t="shared" si="5"/>
        <v>49.5</v>
      </c>
      <c r="AG33" s="65"/>
      <c r="AH33" s="35"/>
      <c r="AI33" s="35"/>
      <c r="AJ33" s="161"/>
      <c r="AK33" s="309">
        <f t="shared" si="6"/>
        <v>0</v>
      </c>
      <c r="AL33" s="65"/>
      <c r="AM33" s="35"/>
      <c r="AN33" s="35"/>
      <c r="AO33" s="161"/>
      <c r="AP33" s="311">
        <f t="shared" si="7"/>
        <v>0</v>
      </c>
      <c r="AQ33" s="32">
        <v>52.5</v>
      </c>
      <c r="AR33" s="32"/>
      <c r="AS33" s="32"/>
      <c r="AT33" s="159"/>
      <c r="AU33" s="302">
        <f t="shared" si="8"/>
        <v>52.5</v>
      </c>
      <c r="AV33" s="65"/>
      <c r="AW33" s="35"/>
      <c r="AX33" s="35"/>
      <c r="AY33" s="161"/>
      <c r="AZ33" s="302">
        <f t="shared" si="9"/>
        <v>0</v>
      </c>
      <c r="BA33" s="65"/>
      <c r="BB33" s="35"/>
      <c r="BC33" s="35"/>
      <c r="BD33" s="161"/>
      <c r="BE33" s="302">
        <f t="shared" si="10"/>
        <v>0</v>
      </c>
      <c r="BF33" s="294">
        <v>0</v>
      </c>
      <c r="BG33" s="294">
        <v>0</v>
      </c>
      <c r="BH33" s="294">
        <v>0</v>
      </c>
      <c r="BI33" s="294">
        <v>0</v>
      </c>
      <c r="BJ33" s="294">
        <v>0</v>
      </c>
      <c r="BK33" s="310">
        <v>0</v>
      </c>
      <c r="BL33" s="310">
        <v>0</v>
      </c>
      <c r="BM33" s="84">
        <f>AU33+AF33+AA33+V33+Q33+L33</f>
        <v>296</v>
      </c>
      <c r="BN33" s="79">
        <v>29</v>
      </c>
      <c r="BO33" s="65"/>
      <c r="BP33" s="35"/>
      <c r="BQ33" s="35"/>
      <c r="BR33" s="161"/>
      <c r="BS33" s="302">
        <f t="shared" si="11"/>
        <v>0</v>
      </c>
      <c r="BT33" s="63"/>
      <c r="BU33" s="32"/>
      <c r="BV33" s="32"/>
      <c r="BW33" s="159"/>
      <c r="BX33" s="302">
        <f t="shared" si="12"/>
        <v>0</v>
      </c>
      <c r="BY33" s="63"/>
      <c r="BZ33" s="32"/>
      <c r="CA33" s="32"/>
      <c r="CB33" s="159"/>
      <c r="CC33" s="302">
        <f t="shared" si="13"/>
        <v>0</v>
      </c>
      <c r="CD33" s="63"/>
      <c r="CE33" s="32"/>
      <c r="CF33" s="32"/>
      <c r="CG33" s="159"/>
      <c r="CH33" s="302">
        <f t="shared" si="14"/>
        <v>0</v>
      </c>
      <c r="CI33" s="65"/>
      <c r="CJ33" s="35"/>
      <c r="CK33" s="35"/>
      <c r="CL33" s="161"/>
      <c r="CM33" s="302">
        <f t="shared" si="15"/>
        <v>0</v>
      </c>
      <c r="CN33" s="65"/>
      <c r="CO33" s="35"/>
      <c r="CP33" s="35"/>
      <c r="CQ33" s="161"/>
      <c r="CR33" s="302">
        <f t="shared" si="16"/>
        <v>0</v>
      </c>
      <c r="CS33" s="65"/>
      <c r="CT33" s="35"/>
      <c r="CU33" s="35"/>
      <c r="CV33" s="161"/>
      <c r="CW33" s="309">
        <f t="shared" si="17"/>
        <v>0</v>
      </c>
      <c r="CX33" s="63"/>
      <c r="CY33" s="32"/>
      <c r="CZ33" s="32"/>
      <c r="DA33" s="159"/>
      <c r="DB33" s="302">
        <f t="shared" si="18"/>
        <v>0</v>
      </c>
      <c r="DC33" s="65"/>
      <c r="DD33" s="35"/>
      <c r="DE33" s="35"/>
      <c r="DF33" s="161"/>
      <c r="DG33" s="302">
        <f t="shared" si="19"/>
        <v>0</v>
      </c>
      <c r="DH33" s="63"/>
      <c r="DI33" s="32"/>
      <c r="DJ33" s="32"/>
      <c r="DK33" s="159"/>
      <c r="DL33" s="309">
        <f t="shared" si="20"/>
        <v>0</v>
      </c>
      <c r="DM33" s="65"/>
      <c r="DN33" s="35"/>
      <c r="DO33" s="35"/>
      <c r="DP33" s="161"/>
      <c r="DQ33" s="302">
        <f t="shared" si="21"/>
        <v>0</v>
      </c>
      <c r="DR33" s="280">
        <v>0</v>
      </c>
      <c r="DS33" s="285">
        <v>0</v>
      </c>
      <c r="DT33" s="285">
        <v>0</v>
      </c>
      <c r="DU33" s="285">
        <v>0</v>
      </c>
      <c r="DV33" s="285">
        <v>0</v>
      </c>
      <c r="DW33" s="285">
        <v>0</v>
      </c>
      <c r="DX33" s="280">
        <v>0</v>
      </c>
      <c r="DY33" s="75">
        <v>0</v>
      </c>
      <c r="DZ33" s="319"/>
      <c r="EA33" s="384">
        <f t="shared" si="22"/>
        <v>296</v>
      </c>
      <c r="EB33" s="50">
        <v>29</v>
      </c>
    </row>
    <row r="34" spans="1:132" ht="16.5" customHeight="1" x14ac:dyDescent="0.3">
      <c r="A34" s="54">
        <v>30</v>
      </c>
      <c r="B34" s="17" t="s">
        <v>4</v>
      </c>
      <c r="C34" s="57">
        <v>44</v>
      </c>
      <c r="D34" s="25"/>
      <c r="E34" s="25"/>
      <c r="F34" s="93"/>
      <c r="G34" s="302">
        <f t="shared" si="0"/>
        <v>44</v>
      </c>
      <c r="H34" s="63">
        <v>41</v>
      </c>
      <c r="I34" s="32"/>
      <c r="J34" s="32"/>
      <c r="K34" s="159"/>
      <c r="L34" s="302">
        <f t="shared" si="1"/>
        <v>41</v>
      </c>
      <c r="M34" s="63"/>
      <c r="N34" s="32"/>
      <c r="O34" s="32"/>
      <c r="P34" s="159"/>
      <c r="Q34" s="309">
        <f t="shared" si="2"/>
        <v>0</v>
      </c>
      <c r="R34" s="63"/>
      <c r="S34" s="32"/>
      <c r="T34" s="32"/>
      <c r="U34" s="159"/>
      <c r="V34" s="302">
        <f t="shared" si="3"/>
        <v>0</v>
      </c>
      <c r="W34" s="63">
        <v>39.5</v>
      </c>
      <c r="X34" s="32"/>
      <c r="Y34" s="32"/>
      <c r="Z34" s="159"/>
      <c r="AA34" s="302">
        <f t="shared" si="4"/>
        <v>39.5</v>
      </c>
      <c r="AB34" s="57">
        <v>38</v>
      </c>
      <c r="AC34" s="25"/>
      <c r="AD34" s="25"/>
      <c r="AE34" s="93"/>
      <c r="AF34" s="302">
        <f t="shared" si="5"/>
        <v>38</v>
      </c>
      <c r="AG34" s="57"/>
      <c r="AH34" s="25"/>
      <c r="AI34" s="25"/>
      <c r="AJ34" s="93"/>
      <c r="AK34" s="302">
        <f t="shared" si="6"/>
        <v>0</v>
      </c>
      <c r="AL34" s="57"/>
      <c r="AM34" s="25"/>
      <c r="AN34" s="25"/>
      <c r="AO34" s="93"/>
      <c r="AP34" s="311">
        <f t="shared" si="7"/>
        <v>0</v>
      </c>
      <c r="AQ34" s="32"/>
      <c r="AR34" s="32"/>
      <c r="AS34" s="32"/>
      <c r="AT34" s="159"/>
      <c r="AU34" s="302">
        <f t="shared" si="8"/>
        <v>0</v>
      </c>
      <c r="AV34" s="57"/>
      <c r="AW34" s="25"/>
      <c r="AX34" s="25"/>
      <c r="AY34" s="93"/>
      <c r="AZ34" s="302">
        <f t="shared" si="9"/>
        <v>0</v>
      </c>
      <c r="BA34" s="57">
        <v>57.5</v>
      </c>
      <c r="BB34" s="25"/>
      <c r="BC34" s="25"/>
      <c r="BD34" s="93"/>
      <c r="BE34" s="302">
        <f t="shared" si="10"/>
        <v>57.5</v>
      </c>
      <c r="BF34" s="294">
        <v>0</v>
      </c>
      <c r="BG34" s="294">
        <v>0</v>
      </c>
      <c r="BH34" s="294">
        <v>0</v>
      </c>
      <c r="BI34" s="294">
        <v>0</v>
      </c>
      <c r="BJ34" s="294">
        <v>50</v>
      </c>
      <c r="BK34" s="310">
        <v>0</v>
      </c>
      <c r="BL34" s="310">
        <v>0</v>
      </c>
      <c r="BM34" s="130">
        <f>BE34+AF34+AA34+L34+G34</f>
        <v>220</v>
      </c>
      <c r="BN34" s="79">
        <v>30</v>
      </c>
      <c r="BO34" s="58"/>
      <c r="BP34" s="3"/>
      <c r="BQ34" s="3"/>
      <c r="BR34" s="92"/>
      <c r="BS34" s="302">
        <f t="shared" si="11"/>
        <v>0</v>
      </c>
      <c r="BT34" s="63"/>
      <c r="BU34" s="32"/>
      <c r="BV34" s="32"/>
      <c r="BW34" s="159"/>
      <c r="BX34" s="302">
        <f t="shared" si="12"/>
        <v>0</v>
      </c>
      <c r="BY34" s="63"/>
      <c r="BZ34" s="32"/>
      <c r="CA34" s="32"/>
      <c r="CB34" s="159"/>
      <c r="CC34" s="302">
        <f t="shared" si="13"/>
        <v>0</v>
      </c>
      <c r="CD34" s="63"/>
      <c r="CE34" s="32"/>
      <c r="CF34" s="32"/>
      <c r="CG34" s="159"/>
      <c r="CH34" s="302">
        <f t="shared" si="14"/>
        <v>0</v>
      </c>
      <c r="CI34" s="58"/>
      <c r="CJ34" s="3"/>
      <c r="CK34" s="3"/>
      <c r="CL34" s="92"/>
      <c r="CM34" s="302">
        <f t="shared" si="15"/>
        <v>0</v>
      </c>
      <c r="CN34" s="58"/>
      <c r="CO34" s="3"/>
      <c r="CP34" s="3"/>
      <c r="CQ34" s="92"/>
      <c r="CR34" s="302">
        <f t="shared" si="16"/>
        <v>0</v>
      </c>
      <c r="CS34" s="58"/>
      <c r="CT34" s="3"/>
      <c r="CU34" s="3"/>
      <c r="CV34" s="92"/>
      <c r="CW34" s="309">
        <f t="shared" si="17"/>
        <v>0</v>
      </c>
      <c r="CX34" s="63"/>
      <c r="CY34" s="32"/>
      <c r="CZ34" s="32"/>
      <c r="DA34" s="159"/>
      <c r="DB34" s="302">
        <f t="shared" si="18"/>
        <v>0</v>
      </c>
      <c r="DC34" s="58"/>
      <c r="DD34" s="3"/>
      <c r="DE34" s="3"/>
      <c r="DF34" s="92"/>
      <c r="DG34" s="302">
        <f t="shared" si="19"/>
        <v>0</v>
      </c>
      <c r="DH34" s="63"/>
      <c r="DI34" s="32"/>
      <c r="DJ34" s="32"/>
      <c r="DK34" s="159"/>
      <c r="DL34" s="309">
        <f t="shared" si="20"/>
        <v>0</v>
      </c>
      <c r="DM34" s="58"/>
      <c r="DN34" s="3"/>
      <c r="DO34" s="3"/>
      <c r="DP34" s="92"/>
      <c r="DQ34" s="302">
        <f t="shared" si="21"/>
        <v>0</v>
      </c>
      <c r="DR34" s="280">
        <v>0</v>
      </c>
      <c r="DS34" s="285">
        <v>0</v>
      </c>
      <c r="DT34" s="285">
        <v>0</v>
      </c>
      <c r="DU34" s="285">
        <v>0</v>
      </c>
      <c r="DV34" s="285">
        <v>0</v>
      </c>
      <c r="DW34" s="285">
        <v>0</v>
      </c>
      <c r="DX34" s="280">
        <v>0</v>
      </c>
      <c r="DY34" s="75">
        <v>0</v>
      </c>
      <c r="DZ34" s="319"/>
      <c r="EA34" s="384">
        <f t="shared" si="22"/>
        <v>220</v>
      </c>
      <c r="EB34" s="50">
        <v>30</v>
      </c>
    </row>
    <row r="35" spans="1:132" ht="16.5" customHeight="1" x14ac:dyDescent="0.3">
      <c r="A35" s="54">
        <v>31</v>
      </c>
      <c r="B35" s="20" t="s">
        <v>39</v>
      </c>
      <c r="C35" s="63"/>
      <c r="D35" s="32"/>
      <c r="E35" s="32"/>
      <c r="F35" s="159"/>
      <c r="G35" s="302">
        <f t="shared" si="0"/>
        <v>0</v>
      </c>
      <c r="H35" s="63"/>
      <c r="I35" s="32"/>
      <c r="J35" s="32"/>
      <c r="K35" s="159"/>
      <c r="L35" s="302">
        <f t="shared" si="1"/>
        <v>0</v>
      </c>
      <c r="M35" s="63"/>
      <c r="N35" s="32"/>
      <c r="O35" s="32"/>
      <c r="P35" s="159"/>
      <c r="Q35" s="302">
        <f t="shared" si="2"/>
        <v>0</v>
      </c>
      <c r="R35" s="63"/>
      <c r="S35" s="32"/>
      <c r="T35" s="32"/>
      <c r="U35" s="159"/>
      <c r="V35" s="302">
        <f t="shared" si="3"/>
        <v>0</v>
      </c>
      <c r="W35" s="63"/>
      <c r="X35" s="32"/>
      <c r="Y35" s="32"/>
      <c r="Z35" s="159"/>
      <c r="AA35" s="302">
        <f t="shared" si="4"/>
        <v>0</v>
      </c>
      <c r="AB35" s="63"/>
      <c r="AC35" s="32"/>
      <c r="AD35" s="32"/>
      <c r="AE35" s="159"/>
      <c r="AF35" s="302">
        <f t="shared" si="5"/>
        <v>0</v>
      </c>
      <c r="AG35" s="63"/>
      <c r="AH35" s="32"/>
      <c r="AI35" s="32"/>
      <c r="AJ35" s="159"/>
      <c r="AK35" s="309">
        <f t="shared" si="6"/>
        <v>0</v>
      </c>
      <c r="AL35" s="63"/>
      <c r="AM35" s="32"/>
      <c r="AN35" s="32"/>
      <c r="AO35" s="159"/>
      <c r="AP35" s="305">
        <f t="shared" si="7"/>
        <v>0</v>
      </c>
      <c r="AQ35" s="32"/>
      <c r="AR35" s="32"/>
      <c r="AS35" s="32"/>
      <c r="AT35" s="159"/>
      <c r="AU35" s="302">
        <f t="shared" si="8"/>
        <v>0</v>
      </c>
      <c r="AV35" s="63"/>
      <c r="AW35" s="32"/>
      <c r="AX35" s="32"/>
      <c r="AY35" s="159"/>
      <c r="AZ35" s="302">
        <f t="shared" si="9"/>
        <v>0</v>
      </c>
      <c r="BA35" s="63"/>
      <c r="BB35" s="32"/>
      <c r="BC35" s="32"/>
      <c r="BD35" s="159"/>
      <c r="BE35" s="309">
        <f t="shared" si="10"/>
        <v>0</v>
      </c>
      <c r="BF35" s="294">
        <v>0</v>
      </c>
      <c r="BG35" s="294">
        <v>0</v>
      </c>
      <c r="BH35" s="294">
        <v>0</v>
      </c>
      <c r="BI35" s="294">
        <v>0</v>
      </c>
      <c r="BJ35" s="310">
        <v>0</v>
      </c>
      <c r="BK35" s="310">
        <v>0</v>
      </c>
      <c r="BL35" s="294">
        <v>0</v>
      </c>
      <c r="BM35" s="130">
        <v>0</v>
      </c>
      <c r="BN35" s="79"/>
      <c r="BO35" s="63"/>
      <c r="BP35" s="32"/>
      <c r="BQ35" s="32"/>
      <c r="BR35" s="159"/>
      <c r="BS35" s="302">
        <f t="shared" si="11"/>
        <v>0</v>
      </c>
      <c r="BT35" s="63"/>
      <c r="BU35" s="32"/>
      <c r="BV35" s="32"/>
      <c r="BW35" s="159"/>
      <c r="BX35" s="302">
        <f t="shared" si="12"/>
        <v>0</v>
      </c>
      <c r="BY35" s="63"/>
      <c r="BZ35" s="32"/>
      <c r="CA35" s="32"/>
      <c r="CB35" s="159"/>
      <c r="CC35" s="302">
        <f t="shared" si="13"/>
        <v>0</v>
      </c>
      <c r="CD35" s="63"/>
      <c r="CE35" s="32"/>
      <c r="CF35" s="32"/>
      <c r="CG35" s="159"/>
      <c r="CH35" s="302">
        <f t="shared" si="14"/>
        <v>0</v>
      </c>
      <c r="CI35" s="63"/>
      <c r="CJ35" s="32"/>
      <c r="CK35" s="32"/>
      <c r="CL35" s="159"/>
      <c r="CM35" s="302">
        <f t="shared" si="15"/>
        <v>0</v>
      </c>
      <c r="CN35" s="63"/>
      <c r="CO35" s="32"/>
      <c r="CP35" s="32"/>
      <c r="CQ35" s="159"/>
      <c r="CR35" s="302">
        <f t="shared" si="16"/>
        <v>0</v>
      </c>
      <c r="CS35" s="63"/>
      <c r="CT35" s="32"/>
      <c r="CU35" s="32"/>
      <c r="CV35" s="159"/>
      <c r="CW35" s="309">
        <f t="shared" si="17"/>
        <v>0</v>
      </c>
      <c r="CX35" s="63">
        <v>108</v>
      </c>
      <c r="CY35" s="32"/>
      <c r="CZ35" s="32"/>
      <c r="DA35" s="159"/>
      <c r="DB35" s="302">
        <f t="shared" si="18"/>
        <v>108</v>
      </c>
      <c r="DC35" s="63">
        <v>102</v>
      </c>
      <c r="DD35" s="32"/>
      <c r="DE35" s="32"/>
      <c r="DF35" s="159"/>
      <c r="DG35" s="302">
        <f t="shared" si="19"/>
        <v>102</v>
      </c>
      <c r="DH35" s="63"/>
      <c r="DI35" s="32"/>
      <c r="DJ35" s="32"/>
      <c r="DK35" s="159"/>
      <c r="DL35" s="309">
        <f t="shared" si="20"/>
        <v>0</v>
      </c>
      <c r="DM35" s="63"/>
      <c r="DN35" s="32"/>
      <c r="DO35" s="32"/>
      <c r="DP35" s="159"/>
      <c r="DQ35" s="302">
        <f t="shared" si="21"/>
        <v>0</v>
      </c>
      <c r="DR35" s="285">
        <v>0</v>
      </c>
      <c r="DS35" s="285">
        <v>0</v>
      </c>
      <c r="DT35" s="285">
        <v>0</v>
      </c>
      <c r="DU35" s="285">
        <v>0</v>
      </c>
      <c r="DV35" s="285">
        <v>0</v>
      </c>
      <c r="DW35" s="280">
        <v>0</v>
      </c>
      <c r="DX35" s="280">
        <v>0</v>
      </c>
      <c r="DY35" s="75">
        <f>+DG35+DB35+CR35</f>
        <v>210</v>
      </c>
      <c r="DZ35" s="319">
        <v>24</v>
      </c>
      <c r="EA35" s="384">
        <f t="shared" si="22"/>
        <v>210</v>
      </c>
      <c r="EB35" s="50">
        <v>31</v>
      </c>
    </row>
    <row r="36" spans="1:132" ht="16.5" customHeight="1" x14ac:dyDescent="0.3">
      <c r="A36" s="54">
        <v>32</v>
      </c>
      <c r="B36" s="20" t="s">
        <v>37</v>
      </c>
      <c r="C36" s="58">
        <v>49.5</v>
      </c>
      <c r="D36" s="48"/>
      <c r="E36" s="3"/>
      <c r="F36" s="92"/>
      <c r="G36" s="302">
        <f t="shared" si="0"/>
        <v>49.5</v>
      </c>
      <c r="H36" s="63">
        <v>33.5</v>
      </c>
      <c r="I36" s="32"/>
      <c r="J36" s="32"/>
      <c r="K36" s="159"/>
      <c r="L36" s="302">
        <f t="shared" si="1"/>
        <v>33.5</v>
      </c>
      <c r="M36" s="63">
        <v>55</v>
      </c>
      <c r="N36" s="32"/>
      <c r="O36" s="32"/>
      <c r="P36" s="159"/>
      <c r="Q36" s="302">
        <f t="shared" si="2"/>
        <v>55</v>
      </c>
      <c r="R36" s="63"/>
      <c r="S36" s="32"/>
      <c r="T36" s="32"/>
      <c r="U36" s="159"/>
      <c r="V36" s="302">
        <f t="shared" si="3"/>
        <v>0</v>
      </c>
      <c r="W36" s="63"/>
      <c r="X36" s="32"/>
      <c r="Y36" s="32"/>
      <c r="Z36" s="159"/>
      <c r="AA36" s="302">
        <f t="shared" si="4"/>
        <v>0</v>
      </c>
      <c r="AB36" s="58"/>
      <c r="AC36" s="3"/>
      <c r="AD36" s="48"/>
      <c r="AE36" s="92"/>
      <c r="AF36" s="302">
        <f t="shared" si="5"/>
        <v>0</v>
      </c>
      <c r="AG36" s="59"/>
      <c r="AH36" s="3"/>
      <c r="AI36" s="3"/>
      <c r="AJ36" s="92"/>
      <c r="AK36" s="309">
        <f t="shared" si="6"/>
        <v>0</v>
      </c>
      <c r="AL36" s="58"/>
      <c r="AM36" s="48"/>
      <c r="AN36" s="3"/>
      <c r="AO36" s="92"/>
      <c r="AP36" s="311">
        <f t="shared" si="7"/>
        <v>0</v>
      </c>
      <c r="AQ36" s="32"/>
      <c r="AR36" s="32"/>
      <c r="AS36" s="32"/>
      <c r="AT36" s="159"/>
      <c r="AU36" s="302">
        <f t="shared" si="8"/>
        <v>0</v>
      </c>
      <c r="AV36" s="58"/>
      <c r="AW36" s="3"/>
      <c r="AX36" s="3"/>
      <c r="AY36" s="92"/>
      <c r="AZ36" s="302">
        <f t="shared" si="9"/>
        <v>0</v>
      </c>
      <c r="BA36" s="58"/>
      <c r="BB36" s="48"/>
      <c r="BC36" s="3"/>
      <c r="BD36" s="92"/>
      <c r="BE36" s="302">
        <f t="shared" si="10"/>
        <v>0</v>
      </c>
      <c r="BF36" s="294">
        <v>0</v>
      </c>
      <c r="BG36" s="294">
        <v>0</v>
      </c>
      <c r="BH36" s="294">
        <v>0</v>
      </c>
      <c r="BI36" s="294">
        <v>0</v>
      </c>
      <c r="BJ36" s="294">
        <v>0</v>
      </c>
      <c r="BK36" s="310">
        <v>0</v>
      </c>
      <c r="BL36" s="310">
        <v>0</v>
      </c>
      <c r="BM36" s="130">
        <f>Q36+L36+G36</f>
        <v>138</v>
      </c>
      <c r="BN36" s="79">
        <v>31</v>
      </c>
      <c r="BO36" s="58"/>
      <c r="BP36" s="3"/>
      <c r="BQ36" s="48"/>
      <c r="BR36" s="92"/>
      <c r="BS36" s="302">
        <f t="shared" si="11"/>
        <v>0</v>
      </c>
      <c r="BT36" s="63"/>
      <c r="BU36" s="32"/>
      <c r="BV36" s="32"/>
      <c r="BW36" s="159"/>
      <c r="BX36" s="302">
        <f t="shared" si="12"/>
        <v>0</v>
      </c>
      <c r="BY36" s="63"/>
      <c r="BZ36" s="32"/>
      <c r="CA36" s="32"/>
      <c r="CB36" s="159"/>
      <c r="CC36" s="302">
        <f t="shared" si="13"/>
        <v>0</v>
      </c>
      <c r="CD36" s="63"/>
      <c r="CE36" s="32"/>
      <c r="CF36" s="32"/>
      <c r="CG36" s="159"/>
      <c r="CH36" s="302">
        <f t="shared" si="14"/>
        <v>0</v>
      </c>
      <c r="CI36" s="58"/>
      <c r="CJ36" s="3"/>
      <c r="CK36" s="3"/>
      <c r="CL36" s="160"/>
      <c r="CM36" s="302">
        <f t="shared" si="15"/>
        <v>0</v>
      </c>
      <c r="CN36" s="58"/>
      <c r="CO36" s="3"/>
      <c r="CP36" s="3"/>
      <c r="CQ36" s="92"/>
      <c r="CR36" s="302">
        <f t="shared" si="16"/>
        <v>0</v>
      </c>
      <c r="CS36" s="58"/>
      <c r="CT36" s="3"/>
      <c r="CU36" s="3"/>
      <c r="CV36" s="92"/>
      <c r="CW36" s="309">
        <f t="shared" si="17"/>
        <v>0</v>
      </c>
      <c r="CX36" s="63"/>
      <c r="CY36" s="32"/>
      <c r="CZ36" s="32"/>
      <c r="DA36" s="159"/>
      <c r="DB36" s="302">
        <f t="shared" si="18"/>
        <v>0</v>
      </c>
      <c r="DC36" s="58"/>
      <c r="DD36" s="3"/>
      <c r="DE36" s="3"/>
      <c r="DF36" s="92"/>
      <c r="DG36" s="302">
        <f t="shared" si="19"/>
        <v>0</v>
      </c>
      <c r="DH36" s="63"/>
      <c r="DI36" s="32"/>
      <c r="DJ36" s="32"/>
      <c r="DK36" s="159"/>
      <c r="DL36" s="309">
        <f t="shared" si="20"/>
        <v>0</v>
      </c>
      <c r="DM36" s="58"/>
      <c r="DN36" s="3"/>
      <c r="DO36" s="3"/>
      <c r="DP36" s="92"/>
      <c r="DQ36" s="302">
        <f t="shared" si="21"/>
        <v>0</v>
      </c>
      <c r="DR36" s="280">
        <v>0</v>
      </c>
      <c r="DS36" s="285">
        <v>0</v>
      </c>
      <c r="DT36" s="285">
        <v>0</v>
      </c>
      <c r="DU36" s="285">
        <v>0</v>
      </c>
      <c r="DV36" s="285">
        <v>0</v>
      </c>
      <c r="DW36" s="285">
        <v>0</v>
      </c>
      <c r="DX36" s="280">
        <v>0</v>
      </c>
      <c r="DY36" s="75">
        <v>0</v>
      </c>
      <c r="DZ36" s="319"/>
      <c r="EA36" s="384">
        <f t="shared" si="22"/>
        <v>138</v>
      </c>
      <c r="EB36" s="50">
        <v>32</v>
      </c>
    </row>
    <row r="37" spans="1:132" s="56" customFormat="1" ht="16.5" customHeight="1" x14ac:dyDescent="0.3">
      <c r="A37" s="54">
        <v>33</v>
      </c>
      <c r="B37" s="18" t="s">
        <v>24</v>
      </c>
      <c r="C37" s="65"/>
      <c r="D37" s="35"/>
      <c r="E37" s="35"/>
      <c r="F37" s="161"/>
      <c r="G37" s="302">
        <f t="shared" si="0"/>
        <v>0</v>
      </c>
      <c r="H37" s="63"/>
      <c r="I37" s="32"/>
      <c r="J37" s="32"/>
      <c r="K37" s="159"/>
      <c r="L37" s="302">
        <f t="shared" si="1"/>
        <v>0</v>
      </c>
      <c r="M37" s="63"/>
      <c r="N37" s="32"/>
      <c r="O37" s="32"/>
      <c r="P37" s="159"/>
      <c r="Q37" s="309">
        <f t="shared" si="2"/>
        <v>0</v>
      </c>
      <c r="R37" s="63"/>
      <c r="S37" s="32"/>
      <c r="T37" s="32"/>
      <c r="U37" s="159"/>
      <c r="V37" s="302">
        <f t="shared" si="3"/>
        <v>0</v>
      </c>
      <c r="W37" s="63"/>
      <c r="X37" s="32"/>
      <c r="Y37" s="32"/>
      <c r="Z37" s="159"/>
      <c r="AA37" s="302">
        <f t="shared" si="4"/>
        <v>0</v>
      </c>
      <c r="AB37" s="65"/>
      <c r="AC37" s="35"/>
      <c r="AD37" s="35"/>
      <c r="AE37" s="161"/>
      <c r="AF37" s="302">
        <f t="shared" si="5"/>
        <v>0</v>
      </c>
      <c r="AG37" s="65"/>
      <c r="AH37" s="35"/>
      <c r="AI37" s="35"/>
      <c r="AJ37" s="161"/>
      <c r="AK37" s="302">
        <f t="shared" si="6"/>
        <v>0</v>
      </c>
      <c r="AL37" s="65"/>
      <c r="AM37" s="35"/>
      <c r="AN37" s="35"/>
      <c r="AO37" s="161"/>
      <c r="AP37" s="311">
        <f t="shared" si="7"/>
        <v>0</v>
      </c>
      <c r="AQ37" s="32"/>
      <c r="AR37" s="32"/>
      <c r="AS37" s="32"/>
      <c r="AT37" s="159"/>
      <c r="AU37" s="302">
        <f t="shared" si="8"/>
        <v>0</v>
      </c>
      <c r="AV37" s="65"/>
      <c r="AW37" s="35"/>
      <c r="AX37" s="35"/>
      <c r="AY37" s="161"/>
      <c r="AZ37" s="302">
        <f t="shared" si="9"/>
        <v>0</v>
      </c>
      <c r="BA37" s="65"/>
      <c r="BB37" s="35"/>
      <c r="BC37" s="35"/>
      <c r="BD37" s="161"/>
      <c r="BE37" s="302">
        <f t="shared" si="10"/>
        <v>0</v>
      </c>
      <c r="BF37" s="294">
        <v>0</v>
      </c>
      <c r="BG37" s="294">
        <v>0</v>
      </c>
      <c r="BH37" s="294">
        <v>0</v>
      </c>
      <c r="BI37" s="294">
        <v>0</v>
      </c>
      <c r="BJ37" s="294">
        <v>0</v>
      </c>
      <c r="BK37" s="310">
        <v>0</v>
      </c>
      <c r="BL37" s="310">
        <v>0</v>
      </c>
      <c r="BM37" s="130">
        <v>0</v>
      </c>
      <c r="BN37" s="79"/>
      <c r="BO37" s="57"/>
      <c r="BP37" s="25"/>
      <c r="BQ37" s="25"/>
      <c r="BR37" s="93"/>
      <c r="BS37" s="302">
        <f t="shared" si="11"/>
        <v>0</v>
      </c>
      <c r="BT37" s="63"/>
      <c r="BU37" s="32"/>
      <c r="BV37" s="32"/>
      <c r="BW37" s="159"/>
      <c r="BX37" s="302">
        <f t="shared" si="12"/>
        <v>0</v>
      </c>
      <c r="BY37" s="63"/>
      <c r="BZ37" s="32"/>
      <c r="CA37" s="32"/>
      <c r="CB37" s="159"/>
      <c r="CC37" s="302">
        <f t="shared" si="13"/>
        <v>0</v>
      </c>
      <c r="CD37" s="63"/>
      <c r="CE37" s="32"/>
      <c r="CF37" s="32"/>
      <c r="CG37" s="159"/>
      <c r="CH37" s="302">
        <f t="shared" si="14"/>
        <v>0</v>
      </c>
      <c r="CI37" s="57"/>
      <c r="CJ37" s="25"/>
      <c r="CK37" s="25"/>
      <c r="CL37" s="93"/>
      <c r="CM37" s="302">
        <f t="shared" si="15"/>
        <v>0</v>
      </c>
      <c r="CN37" s="57"/>
      <c r="CO37" s="25"/>
      <c r="CP37" s="25"/>
      <c r="CQ37" s="93"/>
      <c r="CR37" s="302">
        <f t="shared" si="16"/>
        <v>0</v>
      </c>
      <c r="CS37" s="57"/>
      <c r="CT37" s="25"/>
      <c r="CU37" s="25"/>
      <c r="CV37" s="93"/>
      <c r="CW37" s="309">
        <f t="shared" si="17"/>
        <v>0</v>
      </c>
      <c r="CX37" s="63"/>
      <c r="CY37" s="32"/>
      <c r="CZ37" s="32"/>
      <c r="DA37" s="159"/>
      <c r="DB37" s="302">
        <f t="shared" si="18"/>
        <v>0</v>
      </c>
      <c r="DC37" s="57"/>
      <c r="DD37" s="25"/>
      <c r="DE37" s="25"/>
      <c r="DF37" s="93"/>
      <c r="DG37" s="302">
        <f t="shared" si="19"/>
        <v>0</v>
      </c>
      <c r="DH37" s="63"/>
      <c r="DI37" s="32"/>
      <c r="DJ37" s="32"/>
      <c r="DK37" s="159"/>
      <c r="DL37" s="309">
        <f t="shared" si="20"/>
        <v>0</v>
      </c>
      <c r="DM37" s="57">
        <v>56</v>
      </c>
      <c r="DN37" s="25"/>
      <c r="DO37" s="25"/>
      <c r="DP37" s="93"/>
      <c r="DQ37" s="302">
        <f t="shared" si="21"/>
        <v>56</v>
      </c>
      <c r="DR37" s="280">
        <v>0</v>
      </c>
      <c r="DS37" s="285">
        <v>0</v>
      </c>
      <c r="DT37" s="286">
        <v>0</v>
      </c>
      <c r="DU37" s="285">
        <v>0</v>
      </c>
      <c r="DV37" s="285">
        <v>0</v>
      </c>
      <c r="DW37" s="285">
        <v>0</v>
      </c>
      <c r="DX37" s="280">
        <v>0</v>
      </c>
      <c r="DY37" s="75">
        <v>56</v>
      </c>
      <c r="DZ37" s="319">
        <v>25</v>
      </c>
      <c r="EA37" s="384">
        <f t="shared" si="22"/>
        <v>56</v>
      </c>
      <c r="EB37" s="50">
        <v>33</v>
      </c>
    </row>
    <row r="38" spans="1:132" s="56" customFormat="1" ht="16.5" customHeight="1" x14ac:dyDescent="0.3">
      <c r="A38" s="54">
        <v>34</v>
      </c>
      <c r="B38" s="18" t="s">
        <v>9</v>
      </c>
      <c r="C38" s="58"/>
      <c r="D38" s="3"/>
      <c r="E38" s="3"/>
      <c r="F38" s="92"/>
      <c r="G38" s="302">
        <f t="shared" si="0"/>
        <v>0</v>
      </c>
      <c r="H38" s="63"/>
      <c r="I38" s="32"/>
      <c r="J38" s="32"/>
      <c r="K38" s="159"/>
      <c r="L38" s="302">
        <f t="shared" si="1"/>
        <v>0</v>
      </c>
      <c r="M38" s="63"/>
      <c r="N38" s="32"/>
      <c r="O38" s="32"/>
      <c r="P38" s="159"/>
      <c r="Q38" s="309">
        <f t="shared" si="2"/>
        <v>0</v>
      </c>
      <c r="R38" s="63"/>
      <c r="S38" s="32"/>
      <c r="T38" s="32"/>
      <c r="U38" s="159"/>
      <c r="V38" s="302">
        <f t="shared" si="3"/>
        <v>0</v>
      </c>
      <c r="W38" s="63"/>
      <c r="X38" s="32"/>
      <c r="Y38" s="32"/>
      <c r="Z38" s="159"/>
      <c r="AA38" s="302">
        <f t="shared" si="4"/>
        <v>0</v>
      </c>
      <c r="AB38" s="58"/>
      <c r="AC38" s="3"/>
      <c r="AD38" s="3"/>
      <c r="AE38" s="92"/>
      <c r="AF38" s="302">
        <f t="shared" si="5"/>
        <v>0</v>
      </c>
      <c r="AG38" s="58"/>
      <c r="AH38" s="3"/>
      <c r="AI38" s="3"/>
      <c r="AJ38" s="92"/>
      <c r="AK38" s="302">
        <f t="shared" si="6"/>
        <v>0</v>
      </c>
      <c r="AL38" s="58"/>
      <c r="AM38" s="3"/>
      <c r="AN38" s="3"/>
      <c r="AO38" s="92"/>
      <c r="AP38" s="311">
        <f t="shared" si="7"/>
        <v>0</v>
      </c>
      <c r="AQ38" s="32"/>
      <c r="AR38" s="32"/>
      <c r="AS38" s="32"/>
      <c r="AT38" s="159"/>
      <c r="AU38" s="302">
        <f t="shared" si="8"/>
        <v>0</v>
      </c>
      <c r="AV38" s="58"/>
      <c r="AW38" s="3"/>
      <c r="AX38" s="3"/>
      <c r="AY38" s="92"/>
      <c r="AZ38" s="302">
        <f t="shared" si="9"/>
        <v>0</v>
      </c>
      <c r="BA38" s="58"/>
      <c r="BB38" s="3"/>
      <c r="BC38" s="3"/>
      <c r="BD38" s="92"/>
      <c r="BE38" s="302">
        <f t="shared" si="10"/>
        <v>0</v>
      </c>
      <c r="BF38" s="293">
        <v>0</v>
      </c>
      <c r="BG38" s="294">
        <v>0</v>
      </c>
      <c r="BH38" s="294">
        <v>0</v>
      </c>
      <c r="BI38" s="294">
        <v>0</v>
      </c>
      <c r="BJ38" s="294">
        <v>0</v>
      </c>
      <c r="BK38" s="310">
        <v>0</v>
      </c>
      <c r="BL38" s="310">
        <v>0</v>
      </c>
      <c r="BM38" s="130">
        <v>0</v>
      </c>
      <c r="BN38" s="79"/>
      <c r="BO38" s="65"/>
      <c r="BP38" s="35"/>
      <c r="BQ38" s="35"/>
      <c r="BR38" s="161"/>
      <c r="BS38" s="302">
        <f t="shared" si="11"/>
        <v>0</v>
      </c>
      <c r="BT38" s="63"/>
      <c r="BU38" s="32"/>
      <c r="BV38" s="32"/>
      <c r="BW38" s="159"/>
      <c r="BX38" s="302">
        <f t="shared" si="12"/>
        <v>0</v>
      </c>
      <c r="BY38" s="63"/>
      <c r="BZ38" s="32"/>
      <c r="CA38" s="32"/>
      <c r="CB38" s="159"/>
      <c r="CC38" s="302">
        <f t="shared" si="13"/>
        <v>0</v>
      </c>
      <c r="CD38" s="63"/>
      <c r="CE38" s="32"/>
      <c r="CF38" s="32"/>
      <c r="CG38" s="159"/>
      <c r="CH38" s="302">
        <f t="shared" si="14"/>
        <v>0</v>
      </c>
      <c r="CI38" s="65"/>
      <c r="CJ38" s="35"/>
      <c r="CK38" s="35"/>
      <c r="CL38" s="161"/>
      <c r="CM38" s="302">
        <f t="shared" si="15"/>
        <v>0</v>
      </c>
      <c r="CN38" s="65"/>
      <c r="CO38" s="35"/>
      <c r="CP38" s="35"/>
      <c r="CQ38" s="161"/>
      <c r="CR38" s="302">
        <f t="shared" si="16"/>
        <v>0</v>
      </c>
      <c r="CS38" s="65"/>
      <c r="CT38" s="35"/>
      <c r="CU38" s="35"/>
      <c r="CV38" s="161"/>
      <c r="CW38" s="309">
        <f t="shared" si="17"/>
        <v>0</v>
      </c>
      <c r="CX38" s="63"/>
      <c r="CY38" s="32"/>
      <c r="CZ38" s="32"/>
      <c r="DA38" s="159"/>
      <c r="DB38" s="302">
        <f t="shared" si="18"/>
        <v>0</v>
      </c>
      <c r="DC38" s="65"/>
      <c r="DD38" s="35"/>
      <c r="DE38" s="35"/>
      <c r="DF38" s="161"/>
      <c r="DG38" s="302">
        <f t="shared" si="19"/>
        <v>0</v>
      </c>
      <c r="DH38" s="63"/>
      <c r="DI38" s="32"/>
      <c r="DJ38" s="32"/>
      <c r="DK38" s="159"/>
      <c r="DL38" s="309">
        <f t="shared" si="20"/>
        <v>0</v>
      </c>
      <c r="DM38" s="65"/>
      <c r="DN38" s="35"/>
      <c r="DO38" s="35"/>
      <c r="DP38" s="161"/>
      <c r="DQ38" s="302">
        <f t="shared" si="21"/>
        <v>0</v>
      </c>
      <c r="DR38" s="280">
        <v>0</v>
      </c>
      <c r="DS38" s="285">
        <v>0</v>
      </c>
      <c r="DT38" s="285">
        <v>0</v>
      </c>
      <c r="DU38" s="285">
        <v>0</v>
      </c>
      <c r="DV38" s="285">
        <v>0</v>
      </c>
      <c r="DW38" s="285">
        <v>0</v>
      </c>
      <c r="DX38" s="280">
        <v>0</v>
      </c>
      <c r="DY38" s="75">
        <v>0</v>
      </c>
      <c r="DZ38" s="319"/>
      <c r="EA38" s="384">
        <f t="shared" si="22"/>
        <v>0</v>
      </c>
      <c r="EB38" s="50">
        <v>34</v>
      </c>
    </row>
    <row r="39" spans="1:132" s="56" customFormat="1" ht="16.5" customHeight="1" x14ac:dyDescent="0.3">
      <c r="A39" s="54">
        <v>35</v>
      </c>
      <c r="B39" s="18" t="s">
        <v>18</v>
      </c>
      <c r="C39" s="65"/>
      <c r="D39" s="35"/>
      <c r="E39" s="35"/>
      <c r="F39" s="161"/>
      <c r="G39" s="302">
        <f t="shared" si="0"/>
        <v>0</v>
      </c>
      <c r="H39" s="63"/>
      <c r="I39" s="32"/>
      <c r="J39" s="32"/>
      <c r="K39" s="159"/>
      <c r="L39" s="302">
        <f t="shared" si="1"/>
        <v>0</v>
      </c>
      <c r="M39" s="63"/>
      <c r="N39" s="32"/>
      <c r="O39" s="32"/>
      <c r="P39" s="159"/>
      <c r="Q39" s="309">
        <f t="shared" si="2"/>
        <v>0</v>
      </c>
      <c r="R39" s="63"/>
      <c r="S39" s="32"/>
      <c r="T39" s="32"/>
      <c r="U39" s="159"/>
      <c r="V39" s="302">
        <f t="shared" si="3"/>
        <v>0</v>
      </c>
      <c r="W39" s="63"/>
      <c r="X39" s="32"/>
      <c r="Y39" s="32"/>
      <c r="Z39" s="159"/>
      <c r="AA39" s="302">
        <f t="shared" si="4"/>
        <v>0</v>
      </c>
      <c r="AB39" s="65"/>
      <c r="AC39" s="35"/>
      <c r="AD39" s="35"/>
      <c r="AE39" s="161"/>
      <c r="AF39" s="302">
        <f t="shared" si="5"/>
        <v>0</v>
      </c>
      <c r="AG39" s="65"/>
      <c r="AH39" s="35"/>
      <c r="AI39" s="35"/>
      <c r="AJ39" s="161"/>
      <c r="AK39" s="302">
        <f t="shared" si="6"/>
        <v>0</v>
      </c>
      <c r="AL39" s="65"/>
      <c r="AM39" s="35"/>
      <c r="AN39" s="35"/>
      <c r="AO39" s="161"/>
      <c r="AP39" s="311">
        <f t="shared" si="7"/>
        <v>0</v>
      </c>
      <c r="AQ39" s="32"/>
      <c r="AR39" s="32"/>
      <c r="AS39" s="32"/>
      <c r="AT39" s="159"/>
      <c r="AU39" s="302">
        <f t="shared" si="8"/>
        <v>0</v>
      </c>
      <c r="AV39" s="65"/>
      <c r="AW39" s="35"/>
      <c r="AX39" s="35"/>
      <c r="AY39" s="161"/>
      <c r="AZ39" s="302">
        <f t="shared" si="9"/>
        <v>0</v>
      </c>
      <c r="BA39" s="65"/>
      <c r="BB39" s="35"/>
      <c r="BC39" s="35"/>
      <c r="BD39" s="161"/>
      <c r="BE39" s="302">
        <f t="shared" si="10"/>
        <v>0</v>
      </c>
      <c r="BF39" s="294">
        <v>0</v>
      </c>
      <c r="BG39" s="294">
        <v>0</v>
      </c>
      <c r="BH39" s="294">
        <v>0</v>
      </c>
      <c r="BI39" s="294">
        <v>0</v>
      </c>
      <c r="BJ39" s="294">
        <v>0</v>
      </c>
      <c r="BK39" s="310">
        <v>0</v>
      </c>
      <c r="BL39" s="310">
        <v>0</v>
      </c>
      <c r="BM39" s="130">
        <v>0</v>
      </c>
      <c r="BN39" s="79"/>
      <c r="BO39" s="58"/>
      <c r="BP39" s="3"/>
      <c r="BQ39" s="3"/>
      <c r="BR39" s="92"/>
      <c r="BS39" s="302">
        <f t="shared" si="11"/>
        <v>0</v>
      </c>
      <c r="BT39" s="63"/>
      <c r="BU39" s="32"/>
      <c r="BV39" s="32"/>
      <c r="BW39" s="159"/>
      <c r="BX39" s="302">
        <f t="shared" si="12"/>
        <v>0</v>
      </c>
      <c r="BY39" s="63"/>
      <c r="BZ39" s="32"/>
      <c r="CA39" s="32"/>
      <c r="CB39" s="159"/>
      <c r="CC39" s="302">
        <f t="shared" si="13"/>
        <v>0</v>
      </c>
      <c r="CD39" s="63"/>
      <c r="CE39" s="32"/>
      <c r="CF39" s="32"/>
      <c r="CG39" s="159"/>
      <c r="CH39" s="302">
        <f t="shared" si="14"/>
        <v>0</v>
      </c>
      <c r="CI39" s="58"/>
      <c r="CJ39" s="3"/>
      <c r="CK39" s="3"/>
      <c r="CL39" s="92"/>
      <c r="CM39" s="302">
        <f t="shared" si="15"/>
        <v>0</v>
      </c>
      <c r="CN39" s="58"/>
      <c r="CO39" s="3"/>
      <c r="CP39" s="3"/>
      <c r="CQ39" s="92"/>
      <c r="CR39" s="302">
        <f t="shared" si="16"/>
        <v>0</v>
      </c>
      <c r="CS39" s="58"/>
      <c r="CT39" s="3"/>
      <c r="CU39" s="3"/>
      <c r="CV39" s="92"/>
      <c r="CW39" s="309">
        <f t="shared" si="17"/>
        <v>0</v>
      </c>
      <c r="CX39" s="63"/>
      <c r="CY39" s="32"/>
      <c r="CZ39" s="32"/>
      <c r="DA39" s="159"/>
      <c r="DB39" s="302">
        <f t="shared" si="18"/>
        <v>0</v>
      </c>
      <c r="DC39" s="58"/>
      <c r="DD39" s="3"/>
      <c r="DE39" s="3"/>
      <c r="DF39" s="92"/>
      <c r="DG39" s="302">
        <f t="shared" si="19"/>
        <v>0</v>
      </c>
      <c r="DH39" s="63"/>
      <c r="DI39" s="32"/>
      <c r="DJ39" s="32"/>
      <c r="DK39" s="159"/>
      <c r="DL39" s="309">
        <f t="shared" si="20"/>
        <v>0</v>
      </c>
      <c r="DM39" s="58"/>
      <c r="DN39" s="3"/>
      <c r="DO39" s="3"/>
      <c r="DP39" s="92"/>
      <c r="DQ39" s="302">
        <f t="shared" si="21"/>
        <v>0</v>
      </c>
      <c r="DR39" s="280">
        <v>0</v>
      </c>
      <c r="DS39" s="285">
        <v>0</v>
      </c>
      <c r="DT39" s="285">
        <v>0</v>
      </c>
      <c r="DU39" s="285">
        <v>0</v>
      </c>
      <c r="DV39" s="285">
        <v>0</v>
      </c>
      <c r="DW39" s="285">
        <v>0</v>
      </c>
      <c r="DX39" s="280">
        <v>0</v>
      </c>
      <c r="DY39" s="75">
        <v>0</v>
      </c>
      <c r="DZ39" s="319"/>
      <c r="EA39" s="384">
        <f t="shared" si="22"/>
        <v>0</v>
      </c>
      <c r="EB39" s="50">
        <v>35</v>
      </c>
    </row>
    <row r="40" spans="1:132" s="56" customFormat="1" ht="16.5" customHeight="1" x14ac:dyDescent="0.3">
      <c r="A40" s="54">
        <v>36</v>
      </c>
      <c r="B40" s="18" t="s">
        <v>51</v>
      </c>
      <c r="C40" s="58"/>
      <c r="D40" s="3"/>
      <c r="E40" s="3"/>
      <c r="F40" s="160"/>
      <c r="G40" s="302">
        <f t="shared" si="0"/>
        <v>0</v>
      </c>
      <c r="H40" s="63"/>
      <c r="I40" s="32"/>
      <c r="J40" s="32"/>
      <c r="K40" s="159"/>
      <c r="L40" s="302">
        <f t="shared" si="1"/>
        <v>0</v>
      </c>
      <c r="M40" s="63"/>
      <c r="N40" s="32"/>
      <c r="O40" s="32"/>
      <c r="P40" s="159"/>
      <c r="Q40" s="302">
        <f t="shared" si="2"/>
        <v>0</v>
      </c>
      <c r="R40" s="63"/>
      <c r="S40" s="32"/>
      <c r="T40" s="32"/>
      <c r="U40" s="159"/>
      <c r="V40" s="302">
        <f t="shared" si="3"/>
        <v>0</v>
      </c>
      <c r="W40" s="63"/>
      <c r="X40" s="32"/>
      <c r="Y40" s="32"/>
      <c r="Z40" s="159"/>
      <c r="AA40" s="302">
        <f t="shared" si="4"/>
        <v>0</v>
      </c>
      <c r="AB40" s="58"/>
      <c r="AC40" s="3"/>
      <c r="AD40" s="3"/>
      <c r="AE40" s="92"/>
      <c r="AF40" s="302">
        <f t="shared" si="5"/>
        <v>0</v>
      </c>
      <c r="AG40" s="58"/>
      <c r="AH40" s="3"/>
      <c r="AI40" s="3"/>
      <c r="AJ40" s="92"/>
      <c r="AK40" s="309">
        <f t="shared" si="6"/>
        <v>0</v>
      </c>
      <c r="AL40" s="58"/>
      <c r="AM40" s="3"/>
      <c r="AN40" s="3"/>
      <c r="AO40" s="92"/>
      <c r="AP40" s="311">
        <f t="shared" si="7"/>
        <v>0</v>
      </c>
      <c r="AQ40" s="32"/>
      <c r="AR40" s="32"/>
      <c r="AS40" s="32"/>
      <c r="AT40" s="159"/>
      <c r="AU40" s="302">
        <f t="shared" si="8"/>
        <v>0</v>
      </c>
      <c r="AV40" s="58"/>
      <c r="AW40" s="3"/>
      <c r="AX40" s="3"/>
      <c r="AY40" s="92"/>
      <c r="AZ40" s="302">
        <f t="shared" si="9"/>
        <v>0</v>
      </c>
      <c r="BA40" s="58"/>
      <c r="BB40" s="3"/>
      <c r="BC40" s="3"/>
      <c r="BD40" s="92"/>
      <c r="BE40" s="302">
        <f t="shared" si="10"/>
        <v>0</v>
      </c>
      <c r="BF40" s="294">
        <v>0</v>
      </c>
      <c r="BG40" s="294">
        <v>0</v>
      </c>
      <c r="BH40" s="294">
        <v>0</v>
      </c>
      <c r="BI40" s="294">
        <v>0</v>
      </c>
      <c r="BJ40" s="294">
        <v>0</v>
      </c>
      <c r="BK40" s="310">
        <v>0</v>
      </c>
      <c r="BL40" s="310">
        <v>0</v>
      </c>
      <c r="BM40" s="130">
        <v>0</v>
      </c>
      <c r="BN40" s="79"/>
      <c r="BO40" s="58"/>
      <c r="BP40" s="3"/>
      <c r="BQ40" s="3"/>
      <c r="BR40" s="92"/>
      <c r="BS40" s="302">
        <f t="shared" si="11"/>
        <v>0</v>
      </c>
      <c r="BT40" s="63"/>
      <c r="BU40" s="32"/>
      <c r="BV40" s="32"/>
      <c r="BW40" s="159"/>
      <c r="BX40" s="302">
        <f t="shared" si="12"/>
        <v>0</v>
      </c>
      <c r="BY40" s="63"/>
      <c r="BZ40" s="32"/>
      <c r="CA40" s="32"/>
      <c r="CB40" s="159"/>
      <c r="CC40" s="302">
        <f t="shared" si="13"/>
        <v>0</v>
      </c>
      <c r="CD40" s="63"/>
      <c r="CE40" s="32"/>
      <c r="CF40" s="32"/>
      <c r="CG40" s="159"/>
      <c r="CH40" s="302">
        <f t="shared" si="14"/>
        <v>0</v>
      </c>
      <c r="CI40" s="58"/>
      <c r="CJ40" s="3"/>
      <c r="CK40" s="3"/>
      <c r="CL40" s="92"/>
      <c r="CM40" s="302">
        <f t="shared" si="15"/>
        <v>0</v>
      </c>
      <c r="CN40" s="58"/>
      <c r="CO40" s="3"/>
      <c r="CP40" s="3"/>
      <c r="CQ40" s="92"/>
      <c r="CR40" s="302">
        <f t="shared" si="16"/>
        <v>0</v>
      </c>
      <c r="CS40" s="58"/>
      <c r="CT40" s="3"/>
      <c r="CU40" s="3"/>
      <c r="CV40" s="92"/>
      <c r="CW40" s="309">
        <f t="shared" si="17"/>
        <v>0</v>
      </c>
      <c r="CX40" s="63"/>
      <c r="CY40" s="32"/>
      <c r="CZ40" s="32"/>
      <c r="DA40" s="159"/>
      <c r="DB40" s="302">
        <f t="shared" si="18"/>
        <v>0</v>
      </c>
      <c r="DC40" s="58"/>
      <c r="DD40" s="3"/>
      <c r="DE40" s="48"/>
      <c r="DF40" s="92"/>
      <c r="DG40" s="302">
        <f t="shared" si="19"/>
        <v>0</v>
      </c>
      <c r="DH40" s="63"/>
      <c r="DI40" s="32"/>
      <c r="DJ40" s="32"/>
      <c r="DK40" s="159"/>
      <c r="DL40" s="309">
        <f t="shared" si="20"/>
        <v>0</v>
      </c>
      <c r="DM40" s="58"/>
      <c r="DN40" s="3"/>
      <c r="DO40" s="3"/>
      <c r="DP40" s="92"/>
      <c r="DQ40" s="302">
        <f t="shared" si="21"/>
        <v>0</v>
      </c>
      <c r="DR40" s="280">
        <v>0</v>
      </c>
      <c r="DS40" s="285">
        <v>0</v>
      </c>
      <c r="DT40" s="286">
        <v>0</v>
      </c>
      <c r="DU40" s="285">
        <v>0</v>
      </c>
      <c r="DV40" s="285">
        <v>0</v>
      </c>
      <c r="DW40" s="285">
        <v>0</v>
      </c>
      <c r="DX40" s="280">
        <v>0</v>
      </c>
      <c r="DY40" s="75">
        <v>0</v>
      </c>
      <c r="DZ40" s="319"/>
      <c r="EA40" s="384">
        <f t="shared" si="22"/>
        <v>0</v>
      </c>
      <c r="EB40" s="50">
        <v>36</v>
      </c>
    </row>
    <row r="41" spans="1:132" ht="16.5" customHeight="1" thickBot="1" x14ac:dyDescent="0.35">
      <c r="A41" s="54">
        <v>37</v>
      </c>
      <c r="B41" s="389" t="s">
        <v>21</v>
      </c>
      <c r="C41" s="121"/>
      <c r="D41" s="11"/>
      <c r="E41" s="11"/>
      <c r="F41" s="120"/>
      <c r="G41" s="303">
        <f t="shared" si="0"/>
        <v>0</v>
      </c>
      <c r="H41" s="168"/>
      <c r="I41" s="134"/>
      <c r="J41" s="134"/>
      <c r="K41" s="170"/>
      <c r="L41" s="303">
        <f t="shared" si="1"/>
        <v>0</v>
      </c>
      <c r="M41" s="168"/>
      <c r="N41" s="134"/>
      <c r="O41" s="134"/>
      <c r="P41" s="170"/>
      <c r="Q41" s="303">
        <f t="shared" si="2"/>
        <v>0</v>
      </c>
      <c r="R41" s="168"/>
      <c r="S41" s="134"/>
      <c r="T41" s="134"/>
      <c r="U41" s="170"/>
      <c r="V41" s="303">
        <f t="shared" si="3"/>
        <v>0</v>
      </c>
      <c r="W41" s="168"/>
      <c r="X41" s="134"/>
      <c r="Y41" s="134"/>
      <c r="Z41" s="170"/>
      <c r="AA41" s="303">
        <f t="shared" si="4"/>
        <v>0</v>
      </c>
      <c r="AB41" s="121"/>
      <c r="AC41" s="11"/>
      <c r="AD41" s="11"/>
      <c r="AE41" s="120"/>
      <c r="AF41" s="303">
        <f t="shared" si="5"/>
        <v>0</v>
      </c>
      <c r="AG41" s="121"/>
      <c r="AH41" s="11"/>
      <c r="AI41" s="11"/>
      <c r="AJ41" s="120"/>
      <c r="AK41" s="313">
        <f t="shared" si="6"/>
        <v>0</v>
      </c>
      <c r="AL41" s="121"/>
      <c r="AM41" s="11"/>
      <c r="AN41" s="11"/>
      <c r="AO41" s="120"/>
      <c r="AP41" s="312">
        <f t="shared" si="7"/>
        <v>0</v>
      </c>
      <c r="AQ41" s="134"/>
      <c r="AR41" s="134"/>
      <c r="AS41" s="134"/>
      <c r="AT41" s="170"/>
      <c r="AU41" s="303">
        <f t="shared" si="8"/>
        <v>0</v>
      </c>
      <c r="AV41" s="121"/>
      <c r="AW41" s="11"/>
      <c r="AX41" s="11"/>
      <c r="AY41" s="12"/>
      <c r="AZ41" s="303">
        <f t="shared" si="9"/>
        <v>0</v>
      </c>
      <c r="BA41" s="121"/>
      <c r="BB41" s="11"/>
      <c r="BC41" s="11"/>
      <c r="BD41" s="120"/>
      <c r="BE41" s="303">
        <f t="shared" si="10"/>
        <v>0</v>
      </c>
      <c r="BF41" s="294">
        <v>0</v>
      </c>
      <c r="BG41" s="294">
        <v>0</v>
      </c>
      <c r="BH41" s="294">
        <v>0</v>
      </c>
      <c r="BI41" s="294">
        <v>0</v>
      </c>
      <c r="BJ41" s="294">
        <v>0</v>
      </c>
      <c r="BK41" s="310">
        <v>0</v>
      </c>
      <c r="BL41" s="310">
        <v>0</v>
      </c>
      <c r="BM41" s="131">
        <v>0</v>
      </c>
      <c r="BN41" s="183"/>
      <c r="BO41" s="121"/>
      <c r="BP41" s="11"/>
      <c r="BQ41" s="11"/>
      <c r="BR41" s="120"/>
      <c r="BS41" s="303">
        <f t="shared" si="11"/>
        <v>0</v>
      </c>
      <c r="BT41" s="168"/>
      <c r="BU41" s="134"/>
      <c r="BV41" s="134"/>
      <c r="BW41" s="170"/>
      <c r="BX41" s="303">
        <f t="shared" si="12"/>
        <v>0</v>
      </c>
      <c r="BY41" s="168"/>
      <c r="BZ41" s="134"/>
      <c r="CA41" s="134"/>
      <c r="CB41" s="170"/>
      <c r="CC41" s="303">
        <f t="shared" si="13"/>
        <v>0</v>
      </c>
      <c r="CD41" s="168"/>
      <c r="CE41" s="134"/>
      <c r="CF41" s="134"/>
      <c r="CG41" s="170"/>
      <c r="CH41" s="303">
        <f t="shared" si="14"/>
        <v>0</v>
      </c>
      <c r="CI41" s="121"/>
      <c r="CJ41" s="11"/>
      <c r="CK41" s="11"/>
      <c r="CL41" s="120"/>
      <c r="CM41" s="303">
        <f t="shared" si="15"/>
        <v>0</v>
      </c>
      <c r="CN41" s="121"/>
      <c r="CO41" s="11"/>
      <c r="CP41" s="11"/>
      <c r="CQ41" s="120"/>
      <c r="CR41" s="303">
        <f t="shared" si="16"/>
        <v>0</v>
      </c>
      <c r="CS41" s="121"/>
      <c r="CT41" s="11"/>
      <c r="CU41" s="11"/>
      <c r="CV41" s="120"/>
      <c r="CW41" s="313">
        <f t="shared" si="17"/>
        <v>0</v>
      </c>
      <c r="CX41" s="133"/>
      <c r="CY41" s="134"/>
      <c r="CZ41" s="134"/>
      <c r="DA41" s="135"/>
      <c r="DB41" s="303">
        <f t="shared" si="18"/>
        <v>0</v>
      </c>
      <c r="DC41" s="382"/>
      <c r="DD41" s="11"/>
      <c r="DE41" s="11"/>
      <c r="DF41" s="120"/>
      <c r="DG41" s="303">
        <f t="shared" si="19"/>
        <v>0</v>
      </c>
      <c r="DH41" s="168"/>
      <c r="DI41" s="134"/>
      <c r="DJ41" s="134"/>
      <c r="DK41" s="170"/>
      <c r="DL41" s="313">
        <f t="shared" si="20"/>
        <v>0</v>
      </c>
      <c r="DM41" s="121"/>
      <c r="DN41" s="11"/>
      <c r="DO41" s="11"/>
      <c r="DP41" s="120"/>
      <c r="DQ41" s="303">
        <f t="shared" si="21"/>
        <v>0</v>
      </c>
      <c r="DR41" s="280">
        <v>0</v>
      </c>
      <c r="DS41" s="285">
        <v>0</v>
      </c>
      <c r="DT41" s="285">
        <v>0</v>
      </c>
      <c r="DU41" s="285">
        <v>0</v>
      </c>
      <c r="DV41" s="285">
        <v>0</v>
      </c>
      <c r="DW41" s="285">
        <v>0</v>
      </c>
      <c r="DX41" s="280">
        <v>0</v>
      </c>
      <c r="DY41" s="75">
        <v>0</v>
      </c>
      <c r="DZ41" s="320"/>
      <c r="EA41" s="385">
        <f t="shared" si="22"/>
        <v>0</v>
      </c>
      <c r="EB41" s="51">
        <v>37</v>
      </c>
    </row>
  </sheetData>
  <sortState ref="B5:EB41">
    <sortCondition descending="1" ref="EA5:EA41"/>
  </sortState>
  <mergeCells count="70">
    <mergeCell ref="A1:A3"/>
    <mergeCell ref="B1:B3"/>
    <mergeCell ref="C1:BN1"/>
    <mergeCell ref="BO1:DZ1"/>
    <mergeCell ref="C2:BL2"/>
    <mergeCell ref="BO2:DX2"/>
    <mergeCell ref="AG3:AK3"/>
    <mergeCell ref="BF3:BF4"/>
    <mergeCell ref="BI3:BI4"/>
    <mergeCell ref="BJ3:BJ4"/>
    <mergeCell ref="BK3:BK4"/>
    <mergeCell ref="BL3:BL4"/>
    <mergeCell ref="C4:F4"/>
    <mergeCell ref="C3:G3"/>
    <mergeCell ref="DW3:DW4"/>
    <mergeCell ref="DT3:DT4"/>
    <mergeCell ref="AB3:AF3"/>
    <mergeCell ref="AB4:AE4"/>
    <mergeCell ref="AG4:AJ4"/>
    <mergeCell ref="AL3:AP3"/>
    <mergeCell ref="AV3:AZ3"/>
    <mergeCell ref="BA3:BE3"/>
    <mergeCell ref="AL4:AO4"/>
    <mergeCell ref="AV4:AY4"/>
    <mergeCell ref="BA4:BD4"/>
    <mergeCell ref="BM2:BM4"/>
    <mergeCell ref="BG3:BG4"/>
    <mergeCell ref="BH3:BH4"/>
    <mergeCell ref="AQ3:AU3"/>
    <mergeCell ref="AQ4:AT4"/>
    <mergeCell ref="BN2:BN4"/>
    <mergeCell ref="BO3:BS3"/>
    <mergeCell ref="CI3:CM3"/>
    <mergeCell ref="CN3:CR3"/>
    <mergeCell ref="CS3:CW3"/>
    <mergeCell ref="CD3:CH3"/>
    <mergeCell ref="CD4:CG4"/>
    <mergeCell ref="DC3:DG3"/>
    <mergeCell ref="DH3:DL3"/>
    <mergeCell ref="DM3:DQ3"/>
    <mergeCell ref="BO4:BR4"/>
    <mergeCell ref="CI4:CL4"/>
    <mergeCell ref="CN4:CQ4"/>
    <mergeCell ref="CS4:CV4"/>
    <mergeCell ref="DC4:DF4"/>
    <mergeCell ref="DH4:DK4"/>
    <mergeCell ref="DM4:DP4"/>
    <mergeCell ref="BT3:BX3"/>
    <mergeCell ref="BT4:BW4"/>
    <mergeCell ref="BY3:CC3"/>
    <mergeCell ref="BY4:CB4"/>
    <mergeCell ref="CX3:DB3"/>
    <mergeCell ref="CX4:DA4"/>
    <mergeCell ref="DY2:DY4"/>
    <mergeCell ref="DZ2:DZ4"/>
    <mergeCell ref="EA1:EA4"/>
    <mergeCell ref="EB1:EB4"/>
    <mergeCell ref="DR3:DR4"/>
    <mergeCell ref="DS3:DS4"/>
    <mergeCell ref="DU3:DU4"/>
    <mergeCell ref="DV3:DV4"/>
    <mergeCell ref="DX3:DX4"/>
    <mergeCell ref="W3:AA3"/>
    <mergeCell ref="W4:Z4"/>
    <mergeCell ref="H4:K4"/>
    <mergeCell ref="R4:U4"/>
    <mergeCell ref="H3:L3"/>
    <mergeCell ref="R3:V3"/>
    <mergeCell ref="M3:Q3"/>
    <mergeCell ref="M4:P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1"/>
  <sheetViews>
    <sheetView topLeftCell="A10" zoomScaleNormal="100" workbookViewId="0">
      <selection activeCell="S31" sqref="S31"/>
    </sheetView>
  </sheetViews>
  <sheetFormatPr defaultColWidth="9.140625" defaultRowHeight="15" x14ac:dyDescent="0.25"/>
  <cols>
    <col min="1" max="1" width="4.140625" style="1" customWidth="1"/>
    <col min="2" max="2" width="22.28515625" style="15" customWidth="1"/>
    <col min="3" max="7" width="3.85546875" style="2" customWidth="1"/>
    <col min="8" max="11" width="3.85546875" style="4" customWidth="1"/>
    <col min="12" max="12" width="3.85546875" style="162" customWidth="1"/>
    <col min="13" max="16" width="3.85546875" style="4" customWidth="1"/>
    <col min="17" max="17" width="3.85546875" style="2" customWidth="1"/>
    <col min="18" max="21" width="3.85546875" style="4" customWidth="1"/>
    <col min="22" max="22" width="3.85546875" style="2" customWidth="1"/>
    <col min="23" max="26" width="3.85546875" style="4" customWidth="1"/>
    <col min="27" max="27" width="3.85546875" style="2" customWidth="1"/>
    <col min="28" max="31" width="3.85546875" style="4" customWidth="1"/>
    <col min="32" max="32" width="3.85546875" style="2" customWidth="1"/>
    <col min="33" max="36" width="3.85546875" style="4" customWidth="1"/>
    <col min="37" max="37" width="3.85546875" style="2" customWidth="1"/>
    <col min="38" max="41" width="3.85546875" style="4" customWidth="1"/>
    <col min="42" max="42" width="3.85546875" style="2" customWidth="1"/>
    <col min="43" max="46" width="3.85546875" style="4" customWidth="1"/>
    <col min="47" max="47" width="3.85546875" style="2" customWidth="1"/>
    <col min="48" max="51" width="3.85546875" style="4" customWidth="1"/>
    <col min="52" max="52" width="3.85546875" style="2" customWidth="1"/>
    <col min="53" max="58" width="4.7109375" style="2" customWidth="1"/>
    <col min="59" max="59" width="12.28515625" style="2" customWidth="1"/>
    <col min="60" max="60" width="6.28515625" style="2" customWidth="1"/>
    <col min="61" max="65" width="3.7109375" style="2" customWidth="1"/>
    <col min="66" max="69" width="3.7109375" style="4" customWidth="1"/>
    <col min="70" max="70" width="3.7109375" style="2" customWidth="1"/>
    <col min="71" max="74" width="3.7109375" style="4" customWidth="1"/>
    <col min="75" max="75" width="3.7109375" style="2" customWidth="1"/>
    <col min="76" max="79" width="3.85546875" style="4" customWidth="1"/>
    <col min="80" max="80" width="3.7109375" style="2" customWidth="1"/>
    <col min="81" max="84" width="3.85546875" style="4" customWidth="1"/>
    <col min="85" max="85" width="3.85546875" style="2" customWidth="1"/>
    <col min="86" max="89" width="3.85546875" style="4" customWidth="1"/>
    <col min="90" max="90" width="3.7109375" style="2" customWidth="1"/>
    <col min="91" max="94" width="3.7109375" style="4" customWidth="1"/>
    <col min="95" max="95" width="3.7109375" style="2" customWidth="1"/>
    <col min="96" max="99" width="3.7109375" style="4" customWidth="1"/>
    <col min="100" max="100" width="3.7109375" style="2" customWidth="1"/>
    <col min="101" max="104" width="3.7109375" style="4" customWidth="1"/>
    <col min="105" max="105" width="3.85546875" style="2" customWidth="1"/>
    <col min="106" max="109" width="3.7109375" style="4" customWidth="1"/>
    <col min="110" max="110" width="3.7109375" style="2" customWidth="1"/>
    <col min="111" max="115" width="4.7109375" style="9" customWidth="1"/>
    <col min="116" max="116" width="4.7109375" style="2" customWidth="1"/>
    <col min="117" max="117" width="10.5703125" style="2" customWidth="1"/>
    <col min="118" max="118" width="6.28515625" style="2" customWidth="1"/>
    <col min="119" max="119" width="13" style="2" customWidth="1"/>
    <col min="120" max="120" width="7.5703125" style="2" customWidth="1"/>
    <col min="121" max="16384" width="9.140625" style="2"/>
  </cols>
  <sheetData>
    <row r="1" spans="1:120" ht="17.25" customHeight="1" thickBot="1" x14ac:dyDescent="0.3">
      <c r="A1" s="393" t="s">
        <v>44</v>
      </c>
      <c r="B1" s="395" t="s">
        <v>41</v>
      </c>
      <c r="C1" s="456" t="s">
        <v>35</v>
      </c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7"/>
      <c r="AA1" s="457"/>
      <c r="AB1" s="457"/>
      <c r="AC1" s="457"/>
      <c r="AD1" s="457"/>
      <c r="AE1" s="457"/>
      <c r="AF1" s="457"/>
      <c r="AG1" s="457"/>
      <c r="AH1" s="457"/>
      <c r="AI1" s="457"/>
      <c r="AJ1" s="457"/>
      <c r="AK1" s="457"/>
      <c r="AL1" s="457"/>
      <c r="AM1" s="457"/>
      <c r="AN1" s="457"/>
      <c r="AO1" s="457"/>
      <c r="AP1" s="457"/>
      <c r="AQ1" s="457"/>
      <c r="AR1" s="457"/>
      <c r="AS1" s="457"/>
      <c r="AT1" s="457"/>
      <c r="AU1" s="457"/>
      <c r="AV1" s="457"/>
      <c r="AW1" s="457"/>
      <c r="AX1" s="457"/>
      <c r="AY1" s="457"/>
      <c r="AZ1" s="457"/>
      <c r="BA1" s="457"/>
      <c r="BB1" s="457"/>
      <c r="BC1" s="457"/>
      <c r="BD1" s="457"/>
      <c r="BE1" s="457"/>
      <c r="BF1" s="457"/>
      <c r="BG1" s="457"/>
      <c r="BH1" s="457"/>
      <c r="BI1" s="456" t="s">
        <v>36</v>
      </c>
      <c r="BJ1" s="457"/>
      <c r="BK1" s="457"/>
      <c r="BL1" s="457"/>
      <c r="BM1" s="457"/>
      <c r="BN1" s="457"/>
      <c r="BO1" s="457"/>
      <c r="BP1" s="457"/>
      <c r="BQ1" s="457"/>
      <c r="BR1" s="457"/>
      <c r="BS1" s="457"/>
      <c r="BT1" s="457"/>
      <c r="BU1" s="457"/>
      <c r="BV1" s="457"/>
      <c r="BW1" s="457"/>
      <c r="BX1" s="457"/>
      <c r="BY1" s="457"/>
      <c r="BZ1" s="457"/>
      <c r="CA1" s="457"/>
      <c r="CB1" s="457"/>
      <c r="CC1" s="457"/>
      <c r="CD1" s="457"/>
      <c r="CE1" s="457"/>
      <c r="CF1" s="457"/>
      <c r="CG1" s="457"/>
      <c r="CH1" s="457"/>
      <c r="CI1" s="457"/>
      <c r="CJ1" s="457"/>
      <c r="CK1" s="457"/>
      <c r="CL1" s="457"/>
      <c r="CM1" s="457"/>
      <c r="CN1" s="457"/>
      <c r="CO1" s="457"/>
      <c r="CP1" s="457"/>
      <c r="CQ1" s="457"/>
      <c r="CR1" s="457"/>
      <c r="CS1" s="457"/>
      <c r="CT1" s="457"/>
      <c r="CU1" s="457"/>
      <c r="CV1" s="457"/>
      <c r="CW1" s="457"/>
      <c r="CX1" s="457"/>
      <c r="CY1" s="457"/>
      <c r="CZ1" s="457"/>
      <c r="DA1" s="457"/>
      <c r="DB1" s="457"/>
      <c r="DC1" s="457"/>
      <c r="DD1" s="457"/>
      <c r="DE1" s="457"/>
      <c r="DF1" s="457"/>
      <c r="DG1" s="457"/>
      <c r="DH1" s="457"/>
      <c r="DI1" s="457"/>
      <c r="DJ1" s="457"/>
      <c r="DK1" s="457"/>
      <c r="DL1" s="457"/>
      <c r="DM1" s="457"/>
      <c r="DN1" s="458"/>
      <c r="DO1" s="486" t="s">
        <v>64</v>
      </c>
      <c r="DP1" s="486" t="s">
        <v>46</v>
      </c>
    </row>
    <row r="2" spans="1:120" ht="17.25" customHeight="1" thickBot="1" x14ac:dyDescent="0.3">
      <c r="A2" s="394"/>
      <c r="B2" s="396"/>
      <c r="C2" s="456" t="s">
        <v>141</v>
      </c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  <c r="X2" s="457"/>
      <c r="Y2" s="457"/>
      <c r="Z2" s="457"/>
      <c r="AA2" s="457"/>
      <c r="AB2" s="457"/>
      <c r="AC2" s="457"/>
      <c r="AD2" s="457"/>
      <c r="AE2" s="457"/>
      <c r="AF2" s="472"/>
      <c r="AG2" s="472"/>
      <c r="AH2" s="472"/>
      <c r="AI2" s="472"/>
      <c r="AJ2" s="472"/>
      <c r="AK2" s="472"/>
      <c r="AL2" s="472"/>
      <c r="AM2" s="472"/>
      <c r="AN2" s="472"/>
      <c r="AO2" s="472"/>
      <c r="AP2" s="472"/>
      <c r="AQ2" s="472"/>
      <c r="AR2" s="472"/>
      <c r="AS2" s="472"/>
      <c r="AT2" s="472"/>
      <c r="AU2" s="472"/>
      <c r="AV2" s="472"/>
      <c r="AW2" s="472"/>
      <c r="AX2" s="472"/>
      <c r="AY2" s="472"/>
      <c r="AZ2" s="472"/>
      <c r="BA2" s="457"/>
      <c r="BB2" s="457"/>
      <c r="BC2" s="457"/>
      <c r="BD2" s="457"/>
      <c r="BE2" s="457"/>
      <c r="BF2" s="458"/>
      <c r="BG2" s="486" t="s">
        <v>47</v>
      </c>
      <c r="BH2" s="486" t="s">
        <v>43</v>
      </c>
      <c r="BI2" s="457" t="s">
        <v>141</v>
      </c>
      <c r="BJ2" s="457"/>
      <c r="BK2" s="457"/>
      <c r="BL2" s="457"/>
      <c r="BM2" s="457"/>
      <c r="BN2" s="457"/>
      <c r="BO2" s="457"/>
      <c r="BP2" s="457"/>
      <c r="BQ2" s="457"/>
      <c r="BR2" s="457"/>
      <c r="BS2" s="457"/>
      <c r="BT2" s="457"/>
      <c r="BU2" s="457"/>
      <c r="BV2" s="457"/>
      <c r="BW2" s="457"/>
      <c r="BX2" s="457"/>
      <c r="BY2" s="457"/>
      <c r="BZ2" s="457"/>
      <c r="CA2" s="457"/>
      <c r="CB2" s="457"/>
      <c r="CC2" s="457"/>
      <c r="CD2" s="457"/>
      <c r="CE2" s="457"/>
      <c r="CF2" s="457"/>
      <c r="CG2" s="457"/>
      <c r="CH2" s="457"/>
      <c r="CI2" s="457"/>
      <c r="CJ2" s="457"/>
      <c r="CK2" s="457"/>
      <c r="CL2" s="457"/>
      <c r="CM2" s="457"/>
      <c r="CN2" s="457"/>
      <c r="CO2" s="457"/>
      <c r="CP2" s="457"/>
      <c r="CQ2" s="457"/>
      <c r="CR2" s="457"/>
      <c r="CS2" s="457"/>
      <c r="CT2" s="457"/>
      <c r="CU2" s="457"/>
      <c r="CV2" s="457"/>
      <c r="CW2" s="457"/>
      <c r="CX2" s="457"/>
      <c r="CY2" s="457"/>
      <c r="CZ2" s="457"/>
      <c r="DA2" s="457"/>
      <c r="DB2" s="457"/>
      <c r="DC2" s="457"/>
      <c r="DD2" s="457"/>
      <c r="DE2" s="457"/>
      <c r="DF2" s="457"/>
      <c r="DG2" s="457"/>
      <c r="DH2" s="457"/>
      <c r="DI2" s="457"/>
      <c r="DJ2" s="457"/>
      <c r="DK2" s="457"/>
      <c r="DL2" s="457"/>
      <c r="DM2" s="443" t="s">
        <v>47</v>
      </c>
      <c r="DN2" s="443" t="s">
        <v>43</v>
      </c>
      <c r="DO2" s="487"/>
      <c r="DP2" s="487"/>
    </row>
    <row r="3" spans="1:120" ht="79.5" customHeight="1" thickBot="1" x14ac:dyDescent="0.3">
      <c r="A3" s="394"/>
      <c r="B3" s="396"/>
      <c r="C3" s="475" t="s">
        <v>79</v>
      </c>
      <c r="D3" s="476"/>
      <c r="E3" s="476"/>
      <c r="F3" s="476"/>
      <c r="G3" s="477"/>
      <c r="H3" s="475" t="s">
        <v>83</v>
      </c>
      <c r="I3" s="476"/>
      <c r="J3" s="476"/>
      <c r="K3" s="476"/>
      <c r="L3" s="477"/>
      <c r="M3" s="462" t="s">
        <v>78</v>
      </c>
      <c r="N3" s="463"/>
      <c r="O3" s="463"/>
      <c r="P3" s="463"/>
      <c r="Q3" s="464"/>
      <c r="R3" s="462" t="s">
        <v>28</v>
      </c>
      <c r="S3" s="463"/>
      <c r="T3" s="463"/>
      <c r="U3" s="463"/>
      <c r="V3" s="464"/>
      <c r="W3" s="462" t="s">
        <v>29</v>
      </c>
      <c r="X3" s="463"/>
      <c r="Y3" s="463"/>
      <c r="Z3" s="463"/>
      <c r="AA3" s="464"/>
      <c r="AB3" s="462" t="s">
        <v>33</v>
      </c>
      <c r="AC3" s="463"/>
      <c r="AD3" s="463"/>
      <c r="AE3" s="463"/>
      <c r="AF3" s="464"/>
      <c r="AG3" s="462" t="s">
        <v>34</v>
      </c>
      <c r="AH3" s="463"/>
      <c r="AI3" s="463"/>
      <c r="AJ3" s="463"/>
      <c r="AK3" s="464"/>
      <c r="AL3" s="465" t="s">
        <v>86</v>
      </c>
      <c r="AM3" s="466"/>
      <c r="AN3" s="466"/>
      <c r="AO3" s="466"/>
      <c r="AP3" s="467"/>
      <c r="AQ3" s="465" t="s">
        <v>60</v>
      </c>
      <c r="AR3" s="466"/>
      <c r="AS3" s="466"/>
      <c r="AT3" s="466"/>
      <c r="AU3" s="467"/>
      <c r="AV3" s="465" t="s">
        <v>61</v>
      </c>
      <c r="AW3" s="466"/>
      <c r="AX3" s="466"/>
      <c r="AY3" s="466"/>
      <c r="AZ3" s="467"/>
      <c r="BA3" s="443" t="s">
        <v>30</v>
      </c>
      <c r="BB3" s="443" t="s">
        <v>80</v>
      </c>
      <c r="BC3" s="443" t="s">
        <v>53</v>
      </c>
      <c r="BD3" s="443" t="s">
        <v>85</v>
      </c>
      <c r="BE3" s="443" t="s">
        <v>84</v>
      </c>
      <c r="BF3" s="443" t="s">
        <v>73</v>
      </c>
      <c r="BG3" s="487"/>
      <c r="BH3" s="487"/>
      <c r="BI3" s="465" t="s">
        <v>79</v>
      </c>
      <c r="BJ3" s="466"/>
      <c r="BK3" s="466"/>
      <c r="BL3" s="466"/>
      <c r="BM3" s="467"/>
      <c r="BN3" s="465" t="s">
        <v>83</v>
      </c>
      <c r="BO3" s="466"/>
      <c r="BP3" s="466"/>
      <c r="BQ3" s="466"/>
      <c r="BR3" s="467"/>
      <c r="BS3" s="459" t="s">
        <v>78</v>
      </c>
      <c r="BT3" s="460"/>
      <c r="BU3" s="460"/>
      <c r="BV3" s="460"/>
      <c r="BW3" s="461"/>
      <c r="BX3" s="459" t="s">
        <v>28</v>
      </c>
      <c r="BY3" s="460"/>
      <c r="BZ3" s="460"/>
      <c r="CA3" s="460"/>
      <c r="CB3" s="461"/>
      <c r="CC3" s="459" t="s">
        <v>29</v>
      </c>
      <c r="CD3" s="460"/>
      <c r="CE3" s="460"/>
      <c r="CF3" s="460"/>
      <c r="CG3" s="461"/>
      <c r="CH3" s="459" t="s">
        <v>33</v>
      </c>
      <c r="CI3" s="460"/>
      <c r="CJ3" s="460"/>
      <c r="CK3" s="460"/>
      <c r="CL3" s="461"/>
      <c r="CM3" s="459" t="s">
        <v>34</v>
      </c>
      <c r="CN3" s="460"/>
      <c r="CO3" s="460"/>
      <c r="CP3" s="460"/>
      <c r="CQ3" s="461"/>
      <c r="CR3" s="465" t="s">
        <v>86</v>
      </c>
      <c r="CS3" s="466"/>
      <c r="CT3" s="466"/>
      <c r="CU3" s="466"/>
      <c r="CV3" s="467"/>
      <c r="CW3" s="459" t="s">
        <v>60</v>
      </c>
      <c r="CX3" s="460"/>
      <c r="CY3" s="460"/>
      <c r="CZ3" s="460"/>
      <c r="DA3" s="461"/>
      <c r="DB3" s="459" t="s">
        <v>61</v>
      </c>
      <c r="DC3" s="460"/>
      <c r="DD3" s="460"/>
      <c r="DE3" s="460"/>
      <c r="DF3" s="461"/>
      <c r="DG3" s="443" t="s">
        <v>30</v>
      </c>
      <c r="DH3" s="443" t="s">
        <v>80</v>
      </c>
      <c r="DI3" s="443" t="s">
        <v>53</v>
      </c>
      <c r="DJ3" s="443" t="s">
        <v>85</v>
      </c>
      <c r="DK3" s="443" t="s">
        <v>84</v>
      </c>
      <c r="DL3" s="443" t="s">
        <v>73</v>
      </c>
      <c r="DM3" s="444"/>
      <c r="DN3" s="444"/>
      <c r="DO3" s="487"/>
      <c r="DP3" s="487"/>
    </row>
    <row r="4" spans="1:120" ht="17.25" customHeight="1" thickBot="1" x14ac:dyDescent="0.3">
      <c r="A4" s="469"/>
      <c r="B4" s="468"/>
      <c r="C4" s="473" t="s">
        <v>63</v>
      </c>
      <c r="D4" s="474"/>
      <c r="E4" s="474"/>
      <c r="F4" s="474"/>
      <c r="G4" s="254" t="s">
        <v>71</v>
      </c>
      <c r="H4" s="470" t="s">
        <v>63</v>
      </c>
      <c r="I4" s="471"/>
      <c r="J4" s="471"/>
      <c r="K4" s="471"/>
      <c r="L4" s="254" t="s">
        <v>71</v>
      </c>
      <c r="M4" s="470" t="s">
        <v>63</v>
      </c>
      <c r="N4" s="471"/>
      <c r="O4" s="471"/>
      <c r="P4" s="471"/>
      <c r="Q4" s="254" t="s">
        <v>71</v>
      </c>
      <c r="R4" s="470" t="s">
        <v>63</v>
      </c>
      <c r="S4" s="471"/>
      <c r="T4" s="471"/>
      <c r="U4" s="471"/>
      <c r="V4" s="254" t="s">
        <v>71</v>
      </c>
      <c r="W4" s="470" t="s">
        <v>63</v>
      </c>
      <c r="X4" s="471"/>
      <c r="Y4" s="471"/>
      <c r="Z4" s="471"/>
      <c r="AA4" s="254" t="s">
        <v>71</v>
      </c>
      <c r="AB4" s="470" t="s">
        <v>63</v>
      </c>
      <c r="AC4" s="471"/>
      <c r="AD4" s="471"/>
      <c r="AE4" s="471"/>
      <c r="AF4" s="254" t="s">
        <v>71</v>
      </c>
      <c r="AG4" s="470" t="s">
        <v>63</v>
      </c>
      <c r="AH4" s="471"/>
      <c r="AI4" s="471"/>
      <c r="AJ4" s="471"/>
      <c r="AK4" s="254" t="s">
        <v>71</v>
      </c>
      <c r="AL4" s="470" t="s">
        <v>63</v>
      </c>
      <c r="AM4" s="471"/>
      <c r="AN4" s="471"/>
      <c r="AO4" s="471"/>
      <c r="AP4" s="254" t="s">
        <v>71</v>
      </c>
      <c r="AQ4" s="478" t="s">
        <v>63</v>
      </c>
      <c r="AR4" s="479"/>
      <c r="AS4" s="479"/>
      <c r="AT4" s="479"/>
      <c r="AU4" s="254" t="s">
        <v>71</v>
      </c>
      <c r="AV4" s="478" t="s">
        <v>63</v>
      </c>
      <c r="AW4" s="479"/>
      <c r="AX4" s="479"/>
      <c r="AY4" s="479"/>
      <c r="AZ4" s="254" t="s">
        <v>71</v>
      </c>
      <c r="BA4" s="445"/>
      <c r="BB4" s="445"/>
      <c r="BC4" s="445"/>
      <c r="BD4" s="445"/>
      <c r="BE4" s="445"/>
      <c r="BF4" s="445"/>
      <c r="BG4" s="488"/>
      <c r="BH4" s="488"/>
      <c r="BI4" s="489" t="s">
        <v>63</v>
      </c>
      <c r="BJ4" s="490"/>
      <c r="BK4" s="490"/>
      <c r="BL4" s="491"/>
      <c r="BM4" s="253" t="s">
        <v>71</v>
      </c>
      <c r="BN4" s="483" t="s">
        <v>63</v>
      </c>
      <c r="BO4" s="484"/>
      <c r="BP4" s="484"/>
      <c r="BQ4" s="485"/>
      <c r="BR4" s="253" t="s">
        <v>71</v>
      </c>
      <c r="BS4" s="483" t="s">
        <v>63</v>
      </c>
      <c r="BT4" s="484"/>
      <c r="BU4" s="484"/>
      <c r="BV4" s="485"/>
      <c r="BW4" s="253" t="s">
        <v>71</v>
      </c>
      <c r="BX4" s="483" t="s">
        <v>63</v>
      </c>
      <c r="BY4" s="484"/>
      <c r="BZ4" s="484"/>
      <c r="CA4" s="485"/>
      <c r="CB4" s="253" t="s">
        <v>71</v>
      </c>
      <c r="CC4" s="483" t="s">
        <v>63</v>
      </c>
      <c r="CD4" s="484"/>
      <c r="CE4" s="484"/>
      <c r="CF4" s="485"/>
      <c r="CG4" s="253" t="s">
        <v>71</v>
      </c>
      <c r="CH4" s="483" t="s">
        <v>63</v>
      </c>
      <c r="CI4" s="484"/>
      <c r="CJ4" s="484"/>
      <c r="CK4" s="485"/>
      <c r="CL4" s="253" t="s">
        <v>71</v>
      </c>
      <c r="CM4" s="483" t="s">
        <v>63</v>
      </c>
      <c r="CN4" s="484"/>
      <c r="CO4" s="484"/>
      <c r="CP4" s="485"/>
      <c r="CQ4" s="253" t="s">
        <v>71</v>
      </c>
      <c r="CR4" s="483" t="s">
        <v>63</v>
      </c>
      <c r="CS4" s="484"/>
      <c r="CT4" s="484"/>
      <c r="CU4" s="485"/>
      <c r="CV4" s="253" t="s">
        <v>71</v>
      </c>
      <c r="CW4" s="480" t="s">
        <v>63</v>
      </c>
      <c r="CX4" s="481"/>
      <c r="CY4" s="481"/>
      <c r="CZ4" s="482"/>
      <c r="DA4" s="253" t="s">
        <v>71</v>
      </c>
      <c r="DB4" s="480" t="s">
        <v>63</v>
      </c>
      <c r="DC4" s="481"/>
      <c r="DD4" s="481"/>
      <c r="DE4" s="482"/>
      <c r="DF4" s="253" t="s">
        <v>71</v>
      </c>
      <c r="DG4" s="445"/>
      <c r="DH4" s="445"/>
      <c r="DI4" s="445"/>
      <c r="DJ4" s="445"/>
      <c r="DK4" s="445"/>
      <c r="DL4" s="445"/>
      <c r="DM4" s="445"/>
      <c r="DN4" s="445"/>
      <c r="DO4" s="488"/>
      <c r="DP4" s="488"/>
    </row>
    <row r="5" spans="1:120" ht="16.5" customHeight="1" x14ac:dyDescent="0.25">
      <c r="A5" s="29">
        <v>1</v>
      </c>
      <c r="B5" s="30" t="s">
        <v>0</v>
      </c>
      <c r="C5" s="41">
        <v>143</v>
      </c>
      <c r="D5" s="42">
        <v>140</v>
      </c>
      <c r="E5" s="42">
        <v>132</v>
      </c>
      <c r="F5" s="158">
        <v>130</v>
      </c>
      <c r="G5" s="276">
        <f t="shared" ref="G5:G41" si="0">F5+E5+D5+C5</f>
        <v>545</v>
      </c>
      <c r="H5" s="86">
        <v>146</v>
      </c>
      <c r="I5" s="42">
        <v>124</v>
      </c>
      <c r="J5" s="42">
        <v>112</v>
      </c>
      <c r="K5" s="158">
        <v>110</v>
      </c>
      <c r="L5" s="276">
        <f t="shared" ref="L5:L41" si="1">K5+J5+I5+H5</f>
        <v>492</v>
      </c>
      <c r="M5" s="116">
        <v>137</v>
      </c>
      <c r="N5" s="70">
        <v>120</v>
      </c>
      <c r="O5" s="70">
        <v>94</v>
      </c>
      <c r="P5" s="117">
        <v>75</v>
      </c>
      <c r="Q5" s="276">
        <f t="shared" ref="Q5:Q41" si="2">P5+O5+N5+M5</f>
        <v>426</v>
      </c>
      <c r="R5" s="86">
        <v>137</v>
      </c>
      <c r="S5" s="42">
        <v>134</v>
      </c>
      <c r="T5" s="42">
        <v>130</v>
      </c>
      <c r="U5" s="157">
        <v>124</v>
      </c>
      <c r="V5" s="276">
        <f t="shared" ref="V5:V41" si="3">U5+T5+S5+R5</f>
        <v>525</v>
      </c>
      <c r="W5" s="116">
        <v>150</v>
      </c>
      <c r="X5" s="70">
        <v>143</v>
      </c>
      <c r="Y5" s="70">
        <v>132</v>
      </c>
      <c r="Z5" s="117">
        <v>128</v>
      </c>
      <c r="AA5" s="276">
        <f t="shared" ref="AA5:AA41" si="4">Z5+Y5+X5+W5</f>
        <v>553</v>
      </c>
      <c r="AB5" s="86">
        <v>146</v>
      </c>
      <c r="AC5" s="42">
        <v>143</v>
      </c>
      <c r="AD5" s="42">
        <v>132</v>
      </c>
      <c r="AE5" s="158">
        <v>126</v>
      </c>
      <c r="AF5" s="276">
        <f t="shared" ref="AF5:AF41" si="5">AE5+AD5+AC5+AB5</f>
        <v>547</v>
      </c>
      <c r="AG5" s="116">
        <v>137</v>
      </c>
      <c r="AH5" s="70">
        <v>115</v>
      </c>
      <c r="AI5" s="70">
        <v>112</v>
      </c>
      <c r="AJ5" s="117">
        <v>105</v>
      </c>
      <c r="AK5" s="276">
        <f t="shared" ref="AK5:AK41" si="6">AJ5+AI5+AH5+AG5</f>
        <v>469</v>
      </c>
      <c r="AL5" s="86">
        <v>140</v>
      </c>
      <c r="AM5" s="42">
        <v>122</v>
      </c>
      <c r="AN5" s="42">
        <v>120</v>
      </c>
      <c r="AO5" s="158"/>
      <c r="AP5" s="277">
        <f t="shared" ref="AP5:AP41" si="7">AO5+AN5+AM5+AL5</f>
        <v>382</v>
      </c>
      <c r="AQ5" s="116">
        <v>128</v>
      </c>
      <c r="AR5" s="70">
        <v>122</v>
      </c>
      <c r="AS5" s="70">
        <v>109</v>
      </c>
      <c r="AT5" s="117"/>
      <c r="AU5" s="277">
        <f t="shared" ref="AU5:AU41" si="8">AT5+AS5+AR5+AQ5</f>
        <v>359</v>
      </c>
      <c r="AV5" s="116">
        <v>126</v>
      </c>
      <c r="AW5" s="70">
        <v>113</v>
      </c>
      <c r="AX5" s="70">
        <v>111</v>
      </c>
      <c r="AY5" s="117">
        <v>110</v>
      </c>
      <c r="AZ5" s="276">
        <f t="shared" ref="AZ5:AZ41" si="9">AY5+AX5+AW5+AV5</f>
        <v>460</v>
      </c>
      <c r="BA5" s="284">
        <v>420</v>
      </c>
      <c r="BB5" s="284">
        <v>225</v>
      </c>
      <c r="BC5" s="278">
        <v>210</v>
      </c>
      <c r="BD5" s="284">
        <v>450</v>
      </c>
      <c r="BE5" s="278">
        <v>210</v>
      </c>
      <c r="BF5" s="284">
        <v>390</v>
      </c>
      <c r="BG5" s="83">
        <f>BF5+BD5+BB5+BA5+AZ5+AK5+AF5+AA5+V5+Q5+L5+G5</f>
        <v>5502</v>
      </c>
      <c r="BH5" s="77">
        <v>1</v>
      </c>
      <c r="BI5" s="41">
        <v>140</v>
      </c>
      <c r="BJ5" s="42">
        <v>122</v>
      </c>
      <c r="BK5" s="42">
        <v>115</v>
      </c>
      <c r="BL5" s="158">
        <v>90</v>
      </c>
      <c r="BM5" s="276">
        <f t="shared" ref="BM5:BM41" si="10">BL5+BK5+BJ5+BI5</f>
        <v>467</v>
      </c>
      <c r="BN5" s="116">
        <v>124</v>
      </c>
      <c r="BO5" s="70">
        <v>115</v>
      </c>
      <c r="BP5" s="70">
        <v>112</v>
      </c>
      <c r="BQ5" s="117">
        <v>109</v>
      </c>
      <c r="BR5" s="276">
        <f t="shared" ref="BR5:BR41" si="11">BQ5+BP5+BO5+BN5</f>
        <v>460</v>
      </c>
      <c r="BS5" s="116">
        <v>143</v>
      </c>
      <c r="BT5" s="70">
        <v>110</v>
      </c>
      <c r="BU5" s="70">
        <v>107</v>
      </c>
      <c r="BV5" s="117"/>
      <c r="BW5" s="277">
        <f t="shared" ref="BW5:BW41" si="12">BV5+BU5+BT5+BS5</f>
        <v>360</v>
      </c>
      <c r="BX5" s="116">
        <v>150</v>
      </c>
      <c r="BY5" s="70">
        <v>140</v>
      </c>
      <c r="BZ5" s="70">
        <v>130</v>
      </c>
      <c r="CA5" s="117">
        <v>126</v>
      </c>
      <c r="CB5" s="276">
        <f t="shared" ref="CB5:CB41" si="13">CA5+BZ5+BY5+BX5</f>
        <v>546</v>
      </c>
      <c r="CC5" s="116">
        <v>126</v>
      </c>
      <c r="CD5" s="70">
        <v>124</v>
      </c>
      <c r="CE5" s="70">
        <v>120</v>
      </c>
      <c r="CF5" s="117">
        <v>112</v>
      </c>
      <c r="CG5" s="276">
        <f t="shared" ref="CG5:CG41" si="14">CF5+CE5+CD5+CC5</f>
        <v>482</v>
      </c>
      <c r="CH5" s="86">
        <v>124</v>
      </c>
      <c r="CI5" s="42">
        <v>122</v>
      </c>
      <c r="CJ5" s="42">
        <v>118</v>
      </c>
      <c r="CK5" s="157">
        <v>111</v>
      </c>
      <c r="CL5" s="276">
        <f t="shared" ref="CL5:CL41" si="15">CK5+CJ5+CI5+CH5</f>
        <v>475</v>
      </c>
      <c r="CM5" s="86">
        <v>132</v>
      </c>
      <c r="CN5" s="42">
        <v>130</v>
      </c>
      <c r="CO5" s="42">
        <v>122</v>
      </c>
      <c r="CP5" s="158"/>
      <c r="CQ5" s="277">
        <f t="shared" ref="CQ5:CQ41" si="16">CP5+CO5+CN5+CM5</f>
        <v>384</v>
      </c>
      <c r="CR5" s="116">
        <v>132</v>
      </c>
      <c r="CS5" s="70">
        <v>114</v>
      </c>
      <c r="CT5" s="70">
        <v>113</v>
      </c>
      <c r="CU5" s="117">
        <v>111</v>
      </c>
      <c r="CV5" s="276">
        <f t="shared" ref="CV5:CV41" si="17">CU5+CT5+CS5+CR5</f>
        <v>470</v>
      </c>
      <c r="CW5" s="116">
        <v>128</v>
      </c>
      <c r="CX5" s="70">
        <v>114</v>
      </c>
      <c r="CY5" s="70">
        <v>113</v>
      </c>
      <c r="CZ5" s="117">
        <v>111</v>
      </c>
      <c r="DA5" s="276">
        <f t="shared" ref="DA5:DA41" si="18">CZ5+CY5+CX5+CW5</f>
        <v>466</v>
      </c>
      <c r="DB5" s="116">
        <v>146</v>
      </c>
      <c r="DC5" s="70">
        <v>143</v>
      </c>
      <c r="DD5" s="70">
        <v>128</v>
      </c>
      <c r="DE5" s="117">
        <v>113</v>
      </c>
      <c r="DF5" s="276">
        <f t="shared" ref="DF5:DF41" si="19">DE5+DD5+DC5+DB5</f>
        <v>530</v>
      </c>
      <c r="DG5" s="284">
        <v>450</v>
      </c>
      <c r="DH5" s="284">
        <v>225</v>
      </c>
      <c r="DI5" s="278">
        <v>210</v>
      </c>
      <c r="DJ5" s="284">
        <v>450</v>
      </c>
      <c r="DK5" s="278">
        <v>210</v>
      </c>
      <c r="DL5" s="284">
        <v>420</v>
      </c>
      <c r="DM5" s="87">
        <f>DL5+DJ5+DH5+DG5+DF5+DA5+CV5+CL5+CG5+CB5+BR5+BM5</f>
        <v>5441</v>
      </c>
      <c r="DN5" s="78">
        <v>1</v>
      </c>
      <c r="DO5" s="163">
        <f t="shared" ref="DO5:DO41" si="20">BG5+DM5</f>
        <v>10943</v>
      </c>
      <c r="DP5" s="164">
        <v>1</v>
      </c>
    </row>
    <row r="6" spans="1:120" ht="16.5" customHeight="1" x14ac:dyDescent="0.25">
      <c r="A6" s="16">
        <v>2</v>
      </c>
      <c r="B6" s="17" t="s">
        <v>16</v>
      </c>
      <c r="C6" s="34">
        <v>118</v>
      </c>
      <c r="D6" s="35">
        <v>104</v>
      </c>
      <c r="E6" s="35">
        <v>102</v>
      </c>
      <c r="F6" s="161">
        <v>86</v>
      </c>
      <c r="G6" s="279">
        <f t="shared" si="0"/>
        <v>410</v>
      </c>
      <c r="H6" s="65">
        <v>143</v>
      </c>
      <c r="I6" s="35">
        <v>122</v>
      </c>
      <c r="J6" s="35">
        <v>115</v>
      </c>
      <c r="K6" s="161">
        <v>114</v>
      </c>
      <c r="L6" s="282">
        <f t="shared" si="1"/>
        <v>494</v>
      </c>
      <c r="M6" s="65">
        <v>150</v>
      </c>
      <c r="N6" s="35">
        <v>115</v>
      </c>
      <c r="O6" s="35">
        <v>111</v>
      </c>
      <c r="P6" s="161">
        <v>97</v>
      </c>
      <c r="Q6" s="282">
        <f t="shared" si="2"/>
        <v>473</v>
      </c>
      <c r="R6" s="65">
        <v>150</v>
      </c>
      <c r="S6" s="35">
        <v>120</v>
      </c>
      <c r="T6" s="35">
        <v>104</v>
      </c>
      <c r="U6" s="161">
        <v>90</v>
      </c>
      <c r="V6" s="279">
        <f t="shared" si="3"/>
        <v>464</v>
      </c>
      <c r="W6" s="65">
        <v>146</v>
      </c>
      <c r="X6" s="35">
        <v>110</v>
      </c>
      <c r="Y6" s="35">
        <v>109</v>
      </c>
      <c r="Z6" s="161">
        <v>104</v>
      </c>
      <c r="AA6" s="282">
        <f t="shared" si="4"/>
        <v>469</v>
      </c>
      <c r="AB6" s="65">
        <v>128</v>
      </c>
      <c r="AC6" s="35">
        <v>124</v>
      </c>
      <c r="AD6" s="35">
        <v>122</v>
      </c>
      <c r="AE6" s="161">
        <v>118</v>
      </c>
      <c r="AF6" s="282">
        <f t="shared" si="5"/>
        <v>492</v>
      </c>
      <c r="AG6" s="65">
        <v>132</v>
      </c>
      <c r="AH6" s="35">
        <v>130</v>
      </c>
      <c r="AI6" s="35">
        <v>124</v>
      </c>
      <c r="AJ6" s="161">
        <v>122</v>
      </c>
      <c r="AK6" s="282">
        <f t="shared" si="6"/>
        <v>508</v>
      </c>
      <c r="AL6" s="65">
        <v>146</v>
      </c>
      <c r="AM6" s="35">
        <v>137</v>
      </c>
      <c r="AN6" s="35">
        <v>132</v>
      </c>
      <c r="AO6" s="161">
        <v>130</v>
      </c>
      <c r="AP6" s="282">
        <f t="shared" si="7"/>
        <v>545</v>
      </c>
      <c r="AQ6" s="58">
        <v>150</v>
      </c>
      <c r="AR6" s="3">
        <v>140</v>
      </c>
      <c r="AS6" s="3">
        <v>132</v>
      </c>
      <c r="AT6" s="92">
        <v>111</v>
      </c>
      <c r="AU6" s="282">
        <f t="shared" si="8"/>
        <v>533</v>
      </c>
      <c r="AV6" s="65">
        <v>143</v>
      </c>
      <c r="AW6" s="35">
        <v>137</v>
      </c>
      <c r="AX6" s="35">
        <v>132</v>
      </c>
      <c r="AY6" s="161">
        <v>130</v>
      </c>
      <c r="AZ6" s="282">
        <f t="shared" si="9"/>
        <v>542</v>
      </c>
      <c r="BA6" s="284">
        <v>450</v>
      </c>
      <c r="BB6" s="278">
        <v>155</v>
      </c>
      <c r="BC6" s="278">
        <v>155</v>
      </c>
      <c r="BD6" s="284">
        <v>310</v>
      </c>
      <c r="BE6" s="284">
        <v>195</v>
      </c>
      <c r="BF6" s="284">
        <v>450</v>
      </c>
      <c r="BG6" s="83">
        <f>BF6+BE6+BD6+BA6+AZ6+AU6+AP6+AK6+AF6+AA6+Q6+L6</f>
        <v>5461</v>
      </c>
      <c r="BH6" s="79">
        <v>2</v>
      </c>
      <c r="BI6" s="34">
        <v>112</v>
      </c>
      <c r="BJ6" s="35"/>
      <c r="BK6" s="35"/>
      <c r="BL6" s="161"/>
      <c r="BM6" s="279">
        <f t="shared" si="10"/>
        <v>112</v>
      </c>
      <c r="BN6" s="65">
        <v>146</v>
      </c>
      <c r="BO6" s="35">
        <v>134</v>
      </c>
      <c r="BP6" s="35"/>
      <c r="BQ6" s="161"/>
      <c r="BR6" s="282">
        <f t="shared" si="11"/>
        <v>280</v>
      </c>
      <c r="BS6" s="65">
        <v>137</v>
      </c>
      <c r="BT6" s="35"/>
      <c r="BU6" s="35"/>
      <c r="BV6" s="161"/>
      <c r="BW6" s="279">
        <f t="shared" si="12"/>
        <v>137</v>
      </c>
      <c r="BX6" s="65">
        <v>146</v>
      </c>
      <c r="BY6" s="35">
        <v>143</v>
      </c>
      <c r="BZ6" s="35">
        <v>134</v>
      </c>
      <c r="CA6" s="161">
        <v>107</v>
      </c>
      <c r="CB6" s="282">
        <f t="shared" si="13"/>
        <v>530</v>
      </c>
      <c r="CC6" s="65">
        <v>143</v>
      </c>
      <c r="CD6" s="35">
        <v>132</v>
      </c>
      <c r="CE6" s="35">
        <v>122</v>
      </c>
      <c r="CF6" s="161">
        <v>106</v>
      </c>
      <c r="CG6" s="282">
        <f t="shared" si="14"/>
        <v>503</v>
      </c>
      <c r="CH6" s="65">
        <v>137</v>
      </c>
      <c r="CI6" s="35">
        <v>130</v>
      </c>
      <c r="CJ6" s="35">
        <v>110</v>
      </c>
      <c r="CK6" s="161">
        <v>106</v>
      </c>
      <c r="CL6" s="282">
        <f t="shared" si="15"/>
        <v>483</v>
      </c>
      <c r="CM6" s="65">
        <v>137</v>
      </c>
      <c r="CN6" s="35">
        <v>134</v>
      </c>
      <c r="CO6" s="35">
        <v>114</v>
      </c>
      <c r="CP6" s="161">
        <v>109</v>
      </c>
      <c r="CQ6" s="282">
        <f t="shared" si="16"/>
        <v>494</v>
      </c>
      <c r="CR6" s="65">
        <v>137</v>
      </c>
      <c r="CS6" s="35">
        <v>116</v>
      </c>
      <c r="CT6" s="35"/>
      <c r="CU6" s="161"/>
      <c r="CV6" s="282">
        <f t="shared" si="17"/>
        <v>253</v>
      </c>
      <c r="CW6" s="58">
        <v>137</v>
      </c>
      <c r="CX6" s="3">
        <v>134</v>
      </c>
      <c r="CY6" s="3">
        <v>124</v>
      </c>
      <c r="CZ6" s="92">
        <v>107</v>
      </c>
      <c r="DA6" s="282">
        <f t="shared" si="18"/>
        <v>502</v>
      </c>
      <c r="DB6" s="65">
        <v>130</v>
      </c>
      <c r="DC6" s="35">
        <v>114</v>
      </c>
      <c r="DD6" s="35">
        <v>107</v>
      </c>
      <c r="DE6" s="161">
        <v>103</v>
      </c>
      <c r="DF6" s="282">
        <f t="shared" si="19"/>
        <v>454</v>
      </c>
      <c r="DG6" s="284">
        <v>310</v>
      </c>
      <c r="DH6" s="278">
        <v>155</v>
      </c>
      <c r="DI6" s="284">
        <v>155</v>
      </c>
      <c r="DJ6" s="278">
        <v>130</v>
      </c>
      <c r="DK6" s="284">
        <v>195</v>
      </c>
      <c r="DL6" s="284">
        <v>360</v>
      </c>
      <c r="DM6" s="84">
        <f>DL6+DK6+DI6+DG6+DF6+DA6+CV6+CQ6+CL6+CG6+CB6+BR6</f>
        <v>4519</v>
      </c>
      <c r="DN6" s="81">
        <v>3</v>
      </c>
      <c r="DO6" s="163">
        <f t="shared" si="20"/>
        <v>9980</v>
      </c>
      <c r="DP6" s="165">
        <v>2</v>
      </c>
    </row>
    <row r="7" spans="1:120" ht="16.5" customHeight="1" x14ac:dyDescent="0.25">
      <c r="A7" s="16">
        <v>3</v>
      </c>
      <c r="B7" s="18" t="s">
        <v>1</v>
      </c>
      <c r="C7" s="5">
        <v>124</v>
      </c>
      <c r="D7" s="3">
        <v>108</v>
      </c>
      <c r="E7" s="3">
        <v>91</v>
      </c>
      <c r="F7" s="92">
        <v>82</v>
      </c>
      <c r="G7" s="282">
        <f t="shared" si="0"/>
        <v>405</v>
      </c>
      <c r="H7" s="58"/>
      <c r="I7" s="3"/>
      <c r="J7" s="3"/>
      <c r="K7" s="92"/>
      <c r="L7" s="279">
        <f t="shared" si="1"/>
        <v>0</v>
      </c>
      <c r="M7" s="58">
        <v>110</v>
      </c>
      <c r="N7" s="3">
        <v>108</v>
      </c>
      <c r="O7" s="3">
        <v>83</v>
      </c>
      <c r="P7" s="92">
        <v>79</v>
      </c>
      <c r="Q7" s="282">
        <f t="shared" si="2"/>
        <v>380</v>
      </c>
      <c r="R7" s="58">
        <v>114</v>
      </c>
      <c r="S7" s="3">
        <v>102</v>
      </c>
      <c r="T7" s="3">
        <v>100</v>
      </c>
      <c r="U7" s="92">
        <v>76</v>
      </c>
      <c r="V7" s="282">
        <f t="shared" si="3"/>
        <v>392</v>
      </c>
      <c r="W7" s="58">
        <v>130</v>
      </c>
      <c r="X7" s="3">
        <v>84</v>
      </c>
      <c r="Y7" s="3">
        <v>82</v>
      </c>
      <c r="Z7" s="92">
        <v>70</v>
      </c>
      <c r="AA7" s="282">
        <f t="shared" si="4"/>
        <v>366</v>
      </c>
      <c r="AB7" s="58">
        <v>108</v>
      </c>
      <c r="AC7" s="3">
        <v>105</v>
      </c>
      <c r="AD7" s="3">
        <v>100</v>
      </c>
      <c r="AE7" s="92"/>
      <c r="AF7" s="282">
        <f t="shared" si="5"/>
        <v>313</v>
      </c>
      <c r="AG7" s="58">
        <v>120</v>
      </c>
      <c r="AH7" s="3">
        <v>111</v>
      </c>
      <c r="AI7" s="3"/>
      <c r="AJ7" s="92"/>
      <c r="AK7" s="282">
        <f t="shared" si="6"/>
        <v>231</v>
      </c>
      <c r="AL7" s="58"/>
      <c r="AM7" s="3"/>
      <c r="AN7" s="3"/>
      <c r="AO7" s="92"/>
      <c r="AP7" s="279">
        <f t="shared" si="7"/>
        <v>0</v>
      </c>
      <c r="AQ7" s="58">
        <v>120</v>
      </c>
      <c r="AR7" s="3">
        <v>112</v>
      </c>
      <c r="AS7" s="3">
        <v>110</v>
      </c>
      <c r="AT7" s="92"/>
      <c r="AU7" s="282">
        <f t="shared" si="8"/>
        <v>342</v>
      </c>
      <c r="AV7" s="58">
        <v>106</v>
      </c>
      <c r="AW7" s="3">
        <v>98</v>
      </c>
      <c r="AX7" s="3"/>
      <c r="AY7" s="92"/>
      <c r="AZ7" s="282">
        <f t="shared" si="9"/>
        <v>204</v>
      </c>
      <c r="BA7" s="278">
        <v>0</v>
      </c>
      <c r="BB7" s="284">
        <v>135</v>
      </c>
      <c r="BC7" s="284">
        <v>135</v>
      </c>
      <c r="BD7" s="284">
        <v>270</v>
      </c>
      <c r="BE7" s="278">
        <v>0</v>
      </c>
      <c r="BF7" s="284">
        <v>360</v>
      </c>
      <c r="BG7" s="83">
        <f>BF7+BD7+BC7+BB7+AZ7+AU7+AK7+AF7+AA7+V7+Q7+G7</f>
        <v>3533</v>
      </c>
      <c r="BH7" s="79">
        <v>9</v>
      </c>
      <c r="BI7" s="5">
        <v>113</v>
      </c>
      <c r="BJ7" s="3">
        <v>110</v>
      </c>
      <c r="BK7" s="3">
        <v>99</v>
      </c>
      <c r="BL7" s="92"/>
      <c r="BM7" s="279">
        <f t="shared" si="10"/>
        <v>322</v>
      </c>
      <c r="BN7" s="58">
        <v>128</v>
      </c>
      <c r="BO7" s="3">
        <v>122</v>
      </c>
      <c r="BP7" s="3">
        <v>120</v>
      </c>
      <c r="BQ7" s="92">
        <v>111</v>
      </c>
      <c r="BR7" s="282">
        <f t="shared" si="11"/>
        <v>481</v>
      </c>
      <c r="BS7" s="58">
        <v>111</v>
      </c>
      <c r="BT7" s="3">
        <v>102</v>
      </c>
      <c r="BU7" s="3">
        <v>97</v>
      </c>
      <c r="BV7" s="92"/>
      <c r="BW7" s="279">
        <f t="shared" si="12"/>
        <v>310</v>
      </c>
      <c r="BX7" s="58">
        <v>122</v>
      </c>
      <c r="BY7" s="3">
        <v>115</v>
      </c>
      <c r="BZ7" s="3">
        <v>113</v>
      </c>
      <c r="CA7" s="92">
        <v>101</v>
      </c>
      <c r="CB7" s="282">
        <f t="shared" si="13"/>
        <v>451</v>
      </c>
      <c r="CC7" s="58">
        <v>140</v>
      </c>
      <c r="CD7" s="3">
        <v>137</v>
      </c>
      <c r="CE7" s="3">
        <v>116</v>
      </c>
      <c r="CF7" s="92">
        <v>102</v>
      </c>
      <c r="CG7" s="282">
        <f t="shared" si="14"/>
        <v>495</v>
      </c>
      <c r="CH7" s="58">
        <v>146</v>
      </c>
      <c r="CI7" s="3">
        <v>143</v>
      </c>
      <c r="CJ7" s="3">
        <v>116</v>
      </c>
      <c r="CK7" s="92">
        <v>104</v>
      </c>
      <c r="CL7" s="282">
        <f t="shared" si="15"/>
        <v>509</v>
      </c>
      <c r="CM7" s="58">
        <v>150</v>
      </c>
      <c r="CN7" s="3">
        <v>146</v>
      </c>
      <c r="CO7" s="3">
        <v>120</v>
      </c>
      <c r="CP7" s="92"/>
      <c r="CQ7" s="282">
        <f t="shared" si="16"/>
        <v>416</v>
      </c>
      <c r="CR7" s="58">
        <v>128</v>
      </c>
      <c r="CS7" s="3">
        <v>112</v>
      </c>
      <c r="CT7" s="3">
        <v>102</v>
      </c>
      <c r="CU7" s="92"/>
      <c r="CV7" s="282">
        <f t="shared" si="17"/>
        <v>342</v>
      </c>
      <c r="CW7" s="58">
        <v>106</v>
      </c>
      <c r="CX7" s="3">
        <v>115</v>
      </c>
      <c r="CY7" s="3">
        <v>112</v>
      </c>
      <c r="CZ7" s="92">
        <v>110</v>
      </c>
      <c r="DA7" s="282">
        <f t="shared" si="18"/>
        <v>443</v>
      </c>
      <c r="DB7" s="58">
        <v>126</v>
      </c>
      <c r="DC7" s="3">
        <v>122</v>
      </c>
      <c r="DD7" s="3">
        <v>112</v>
      </c>
      <c r="DE7" s="92">
        <v>108</v>
      </c>
      <c r="DF7" s="282">
        <f t="shared" si="19"/>
        <v>468</v>
      </c>
      <c r="DG7" s="284">
        <v>390</v>
      </c>
      <c r="DH7" s="278">
        <v>135</v>
      </c>
      <c r="DI7" s="278">
        <v>135</v>
      </c>
      <c r="DJ7" s="284">
        <v>420</v>
      </c>
      <c r="DK7" s="284">
        <v>125</v>
      </c>
      <c r="DL7" s="284">
        <v>450</v>
      </c>
      <c r="DM7" s="84">
        <f>DL7+DK7+DJ7+DG7+DF7+DA7+CV7+CQ7+CL7+CG7+CB7+BR7</f>
        <v>4990</v>
      </c>
      <c r="DN7" s="81">
        <v>2</v>
      </c>
      <c r="DO7" s="163">
        <f t="shared" si="20"/>
        <v>8523</v>
      </c>
      <c r="DP7" s="165">
        <v>3</v>
      </c>
    </row>
    <row r="8" spans="1:120" ht="16.5" customHeight="1" x14ac:dyDescent="0.25">
      <c r="A8" s="16">
        <v>4</v>
      </c>
      <c r="B8" s="17" t="s">
        <v>6</v>
      </c>
      <c r="C8" s="67">
        <v>103</v>
      </c>
      <c r="D8" s="35">
        <v>100</v>
      </c>
      <c r="E8" s="35">
        <v>98</v>
      </c>
      <c r="F8" s="161">
        <v>63</v>
      </c>
      <c r="G8" s="282">
        <f t="shared" si="0"/>
        <v>364</v>
      </c>
      <c r="H8" s="65">
        <v>128</v>
      </c>
      <c r="I8" s="35">
        <v>100</v>
      </c>
      <c r="J8" s="35">
        <v>99</v>
      </c>
      <c r="K8" s="161"/>
      <c r="L8" s="282">
        <f t="shared" si="1"/>
        <v>327</v>
      </c>
      <c r="M8" s="65">
        <v>146</v>
      </c>
      <c r="N8" s="35">
        <v>126</v>
      </c>
      <c r="O8" s="35">
        <v>116</v>
      </c>
      <c r="P8" s="161">
        <v>100</v>
      </c>
      <c r="Q8" s="282">
        <f t="shared" si="2"/>
        <v>488</v>
      </c>
      <c r="R8" s="65">
        <v>146</v>
      </c>
      <c r="S8" s="35">
        <v>126</v>
      </c>
      <c r="T8" s="35">
        <v>97</v>
      </c>
      <c r="U8" s="161">
        <v>91</v>
      </c>
      <c r="V8" s="282">
        <f t="shared" si="3"/>
        <v>460</v>
      </c>
      <c r="W8" s="65">
        <v>140</v>
      </c>
      <c r="X8" s="35">
        <v>111</v>
      </c>
      <c r="Y8" s="35">
        <v>106</v>
      </c>
      <c r="Z8" s="161">
        <v>85</v>
      </c>
      <c r="AA8" s="282">
        <f t="shared" si="4"/>
        <v>442</v>
      </c>
      <c r="AB8" s="65">
        <v>113</v>
      </c>
      <c r="AC8" s="35">
        <v>110</v>
      </c>
      <c r="AD8" s="35">
        <v>106</v>
      </c>
      <c r="AE8" s="161">
        <v>80</v>
      </c>
      <c r="AF8" s="282">
        <f t="shared" si="5"/>
        <v>409</v>
      </c>
      <c r="AG8" s="65">
        <v>118</v>
      </c>
      <c r="AH8" s="35">
        <v>104</v>
      </c>
      <c r="AI8" s="35">
        <v>102</v>
      </c>
      <c r="AJ8" s="161"/>
      <c r="AK8" s="282">
        <f t="shared" si="6"/>
        <v>324</v>
      </c>
      <c r="AL8" s="65">
        <v>113</v>
      </c>
      <c r="AM8" s="35">
        <v>103</v>
      </c>
      <c r="AN8" s="35"/>
      <c r="AO8" s="161"/>
      <c r="AP8" s="279">
        <f t="shared" si="7"/>
        <v>216</v>
      </c>
      <c r="AQ8" s="58">
        <v>105</v>
      </c>
      <c r="AR8" s="3"/>
      <c r="AS8" s="3"/>
      <c r="AT8" s="92"/>
      <c r="AU8" s="279">
        <f t="shared" si="8"/>
        <v>105</v>
      </c>
      <c r="AV8" s="65">
        <v>146</v>
      </c>
      <c r="AW8" s="35">
        <v>115</v>
      </c>
      <c r="AX8" s="35">
        <v>114</v>
      </c>
      <c r="AY8" s="161"/>
      <c r="AZ8" s="282">
        <f t="shared" si="9"/>
        <v>375</v>
      </c>
      <c r="BA8" s="284">
        <v>270</v>
      </c>
      <c r="BB8" s="278">
        <v>210</v>
      </c>
      <c r="BC8" s="284">
        <v>225</v>
      </c>
      <c r="BD8" s="284">
        <v>360</v>
      </c>
      <c r="BE8" s="278">
        <v>0</v>
      </c>
      <c r="BF8" s="284">
        <v>250</v>
      </c>
      <c r="BG8" s="83">
        <f>BF8+BD8+BC8+BA8+AZ8+AK8+AF8+AA8+V8+Q8+L8+G8</f>
        <v>4294</v>
      </c>
      <c r="BH8" s="77">
        <v>3</v>
      </c>
      <c r="BI8" s="34">
        <v>150</v>
      </c>
      <c r="BJ8" s="35">
        <v>134</v>
      </c>
      <c r="BK8" s="35">
        <v>132</v>
      </c>
      <c r="BL8" s="161">
        <v>120</v>
      </c>
      <c r="BM8" s="282">
        <f t="shared" si="10"/>
        <v>536</v>
      </c>
      <c r="BN8" s="65">
        <v>137</v>
      </c>
      <c r="BO8" s="35">
        <v>118</v>
      </c>
      <c r="BP8" s="35">
        <v>100</v>
      </c>
      <c r="BQ8" s="161"/>
      <c r="BR8" s="282">
        <f t="shared" si="11"/>
        <v>355</v>
      </c>
      <c r="BS8" s="65"/>
      <c r="BT8" s="35"/>
      <c r="BU8" s="35"/>
      <c r="BV8" s="161"/>
      <c r="BW8" s="279">
        <f t="shared" si="12"/>
        <v>0</v>
      </c>
      <c r="BX8" s="65">
        <v>120</v>
      </c>
      <c r="BY8" s="35">
        <v>111</v>
      </c>
      <c r="BZ8" s="35">
        <v>97</v>
      </c>
      <c r="CA8" s="161">
        <v>88</v>
      </c>
      <c r="CB8" s="282">
        <f t="shared" si="13"/>
        <v>416</v>
      </c>
      <c r="CC8" s="65">
        <v>113</v>
      </c>
      <c r="CD8" s="35">
        <v>100</v>
      </c>
      <c r="CE8" s="35">
        <v>87</v>
      </c>
      <c r="CF8" s="161">
        <v>82</v>
      </c>
      <c r="CG8" s="282">
        <f t="shared" si="14"/>
        <v>382</v>
      </c>
      <c r="CH8" s="65">
        <v>114</v>
      </c>
      <c r="CI8" s="35">
        <v>97</v>
      </c>
      <c r="CJ8" s="35">
        <v>95</v>
      </c>
      <c r="CK8" s="161">
        <v>93</v>
      </c>
      <c r="CL8" s="282">
        <f t="shared" si="15"/>
        <v>399</v>
      </c>
      <c r="CM8" s="65">
        <v>106</v>
      </c>
      <c r="CN8" s="35">
        <v>102</v>
      </c>
      <c r="CO8" s="35"/>
      <c r="CP8" s="161"/>
      <c r="CQ8" s="282">
        <f t="shared" si="16"/>
        <v>208</v>
      </c>
      <c r="CR8" s="65">
        <v>126</v>
      </c>
      <c r="CS8" s="35">
        <v>115</v>
      </c>
      <c r="CT8" s="35"/>
      <c r="CU8" s="161"/>
      <c r="CV8" s="282">
        <f t="shared" si="17"/>
        <v>241</v>
      </c>
      <c r="CW8" s="58"/>
      <c r="CX8" s="3"/>
      <c r="CY8" s="3"/>
      <c r="CZ8" s="92"/>
      <c r="DA8" s="279">
        <f t="shared" si="18"/>
        <v>0</v>
      </c>
      <c r="DB8" s="65">
        <v>137</v>
      </c>
      <c r="DC8" s="35">
        <v>88</v>
      </c>
      <c r="DD8" s="35"/>
      <c r="DE8" s="161"/>
      <c r="DF8" s="282">
        <f t="shared" si="19"/>
        <v>225</v>
      </c>
      <c r="DG8" s="284">
        <v>420</v>
      </c>
      <c r="DH8" s="278">
        <v>210</v>
      </c>
      <c r="DI8" s="284">
        <v>225</v>
      </c>
      <c r="DJ8" s="284">
        <v>330</v>
      </c>
      <c r="DK8" s="278">
        <v>52.5</v>
      </c>
      <c r="DL8" s="284">
        <v>270</v>
      </c>
      <c r="DM8" s="84">
        <f>DL8+DJ8+DI8+DG8+DF8+CV8+CQ8+CL8+CG8+CB8+BR8+BM8</f>
        <v>4007</v>
      </c>
      <c r="DN8" s="78">
        <v>4</v>
      </c>
      <c r="DO8" s="163">
        <f t="shared" si="20"/>
        <v>8301</v>
      </c>
      <c r="DP8" s="164">
        <v>4</v>
      </c>
    </row>
    <row r="9" spans="1:120" s="4" customFormat="1" ht="16.5" customHeight="1" x14ac:dyDescent="0.25">
      <c r="A9" s="16">
        <v>5</v>
      </c>
      <c r="B9" s="17" t="s">
        <v>25</v>
      </c>
      <c r="C9" s="5">
        <v>111</v>
      </c>
      <c r="D9" s="3">
        <v>106</v>
      </c>
      <c r="E9" s="3">
        <v>89</v>
      </c>
      <c r="F9" s="92">
        <v>58</v>
      </c>
      <c r="G9" s="282">
        <f t="shared" si="0"/>
        <v>364</v>
      </c>
      <c r="H9" s="58">
        <v>102</v>
      </c>
      <c r="I9" s="3"/>
      <c r="J9" s="3"/>
      <c r="K9" s="92"/>
      <c r="L9" s="282">
        <f t="shared" si="1"/>
        <v>102</v>
      </c>
      <c r="M9" s="58">
        <v>124</v>
      </c>
      <c r="N9" s="3">
        <v>104</v>
      </c>
      <c r="O9" s="3">
        <v>84</v>
      </c>
      <c r="P9" s="92">
        <v>65</v>
      </c>
      <c r="Q9" s="282">
        <f t="shared" si="2"/>
        <v>377</v>
      </c>
      <c r="R9" s="58">
        <v>128</v>
      </c>
      <c r="S9" s="3">
        <v>105</v>
      </c>
      <c r="T9" s="3">
        <v>92</v>
      </c>
      <c r="U9" s="92">
        <v>73</v>
      </c>
      <c r="V9" s="282">
        <f t="shared" si="3"/>
        <v>398</v>
      </c>
      <c r="W9" s="58">
        <v>124</v>
      </c>
      <c r="X9" s="3">
        <v>122</v>
      </c>
      <c r="Y9" s="3">
        <v>102</v>
      </c>
      <c r="Z9" s="92">
        <v>90</v>
      </c>
      <c r="AA9" s="282">
        <f t="shared" si="4"/>
        <v>438</v>
      </c>
      <c r="AB9" s="58">
        <v>134</v>
      </c>
      <c r="AC9" s="3">
        <v>111</v>
      </c>
      <c r="AD9" s="3">
        <v>109</v>
      </c>
      <c r="AE9" s="92">
        <v>107</v>
      </c>
      <c r="AF9" s="282">
        <f t="shared" si="5"/>
        <v>461</v>
      </c>
      <c r="AG9" s="58">
        <v>143</v>
      </c>
      <c r="AH9" s="3">
        <v>134</v>
      </c>
      <c r="AI9" s="3">
        <v>126</v>
      </c>
      <c r="AJ9" s="92"/>
      <c r="AK9" s="282">
        <f t="shared" si="6"/>
        <v>403</v>
      </c>
      <c r="AL9" s="58">
        <v>108</v>
      </c>
      <c r="AM9" s="3"/>
      <c r="AN9" s="3"/>
      <c r="AO9" s="92"/>
      <c r="AP9" s="279">
        <f t="shared" si="7"/>
        <v>108</v>
      </c>
      <c r="AQ9" s="58"/>
      <c r="AR9" s="3"/>
      <c r="AS9" s="3"/>
      <c r="AT9" s="92"/>
      <c r="AU9" s="279">
        <f t="shared" si="8"/>
        <v>0</v>
      </c>
      <c r="AV9" s="58">
        <v>107</v>
      </c>
      <c r="AW9" s="3">
        <v>105</v>
      </c>
      <c r="AX9" s="3">
        <v>93</v>
      </c>
      <c r="AY9" s="92"/>
      <c r="AZ9" s="282">
        <f t="shared" si="9"/>
        <v>305</v>
      </c>
      <c r="BA9" s="284">
        <v>390</v>
      </c>
      <c r="BB9" s="284">
        <v>180</v>
      </c>
      <c r="BC9" s="278">
        <v>145</v>
      </c>
      <c r="BD9" s="284">
        <v>220</v>
      </c>
      <c r="BE9" s="278">
        <v>0</v>
      </c>
      <c r="BF9" s="284">
        <v>420</v>
      </c>
      <c r="BG9" s="83">
        <f>BF9+BD9+BB9+BA9+AZ9+AK9+AF9+AA9+V9+Q9+L9+G9</f>
        <v>4058</v>
      </c>
      <c r="BH9" s="79">
        <v>5</v>
      </c>
      <c r="BI9" s="5">
        <v>137</v>
      </c>
      <c r="BJ9" s="3">
        <v>53</v>
      </c>
      <c r="BK9" s="3">
        <v>96</v>
      </c>
      <c r="BL9" s="92">
        <v>92</v>
      </c>
      <c r="BM9" s="282">
        <f t="shared" si="10"/>
        <v>378</v>
      </c>
      <c r="BN9" s="58"/>
      <c r="BO9" s="3"/>
      <c r="BP9" s="3"/>
      <c r="BQ9" s="92"/>
      <c r="BR9" s="279">
        <f t="shared" si="11"/>
        <v>0</v>
      </c>
      <c r="BS9" s="58">
        <v>75</v>
      </c>
      <c r="BT9" s="3">
        <v>124</v>
      </c>
      <c r="BU9" s="3">
        <v>120</v>
      </c>
      <c r="BV9" s="92">
        <v>104</v>
      </c>
      <c r="BW9" s="282">
        <f t="shared" si="12"/>
        <v>423</v>
      </c>
      <c r="BX9" s="58">
        <v>116</v>
      </c>
      <c r="BY9" s="3">
        <v>92</v>
      </c>
      <c r="BZ9" s="3">
        <v>50</v>
      </c>
      <c r="CA9" s="92">
        <v>56</v>
      </c>
      <c r="CB9" s="282">
        <f t="shared" si="13"/>
        <v>314</v>
      </c>
      <c r="CC9" s="58">
        <v>118</v>
      </c>
      <c r="CD9" s="3">
        <v>94</v>
      </c>
      <c r="CE9" s="3">
        <v>53.5</v>
      </c>
      <c r="CF9" s="92">
        <v>65</v>
      </c>
      <c r="CG9" s="282">
        <f t="shared" si="14"/>
        <v>330.5</v>
      </c>
      <c r="CH9" s="58">
        <v>134</v>
      </c>
      <c r="CI9" s="3">
        <v>105</v>
      </c>
      <c r="CJ9" s="3">
        <v>84</v>
      </c>
      <c r="CK9" s="92">
        <v>60</v>
      </c>
      <c r="CL9" s="282">
        <f t="shared" si="15"/>
        <v>383</v>
      </c>
      <c r="CM9" s="58">
        <v>126</v>
      </c>
      <c r="CN9" s="3">
        <v>124</v>
      </c>
      <c r="CO9" s="3">
        <v>112</v>
      </c>
      <c r="CP9" s="92">
        <v>58</v>
      </c>
      <c r="CQ9" s="282">
        <f t="shared" si="16"/>
        <v>420</v>
      </c>
      <c r="CR9" s="58"/>
      <c r="CS9" s="3"/>
      <c r="CT9" s="3"/>
      <c r="CU9" s="92"/>
      <c r="CV9" s="279">
        <f t="shared" si="17"/>
        <v>0</v>
      </c>
      <c r="CW9" s="58">
        <v>140</v>
      </c>
      <c r="CX9" s="3">
        <v>60</v>
      </c>
      <c r="CY9" s="3"/>
      <c r="CZ9" s="92">
        <v>54</v>
      </c>
      <c r="DA9" s="282">
        <f t="shared" si="18"/>
        <v>254</v>
      </c>
      <c r="DB9" s="58">
        <v>62</v>
      </c>
      <c r="DC9" s="3">
        <v>115</v>
      </c>
      <c r="DD9" s="3">
        <v>105</v>
      </c>
      <c r="DE9" s="92">
        <v>55.5</v>
      </c>
      <c r="DF9" s="282">
        <f t="shared" si="19"/>
        <v>337.5</v>
      </c>
      <c r="DG9" s="284">
        <v>290</v>
      </c>
      <c r="DH9" s="284">
        <v>180</v>
      </c>
      <c r="DI9" s="278">
        <v>145</v>
      </c>
      <c r="DJ9" s="284">
        <v>250</v>
      </c>
      <c r="DK9" s="278">
        <v>0</v>
      </c>
      <c r="DL9" s="284">
        <v>390</v>
      </c>
      <c r="DM9" s="84">
        <f>DL9+DJ9+DH9+DG9+DF9+DA9+CQ9+CL9+CG9+CB9+BW9+BM9</f>
        <v>3950</v>
      </c>
      <c r="DN9" s="81">
        <v>5</v>
      </c>
      <c r="DO9" s="163">
        <f t="shared" si="20"/>
        <v>8008</v>
      </c>
      <c r="DP9" s="165">
        <v>5</v>
      </c>
    </row>
    <row r="10" spans="1:120" ht="16.5" customHeight="1" x14ac:dyDescent="0.25">
      <c r="A10" s="16">
        <v>6</v>
      </c>
      <c r="B10" s="17" t="s">
        <v>17</v>
      </c>
      <c r="C10" s="40">
        <v>114</v>
      </c>
      <c r="D10" s="3">
        <v>94</v>
      </c>
      <c r="E10" s="3">
        <v>87</v>
      </c>
      <c r="F10" s="92">
        <v>84</v>
      </c>
      <c r="G10" s="282">
        <f t="shared" si="0"/>
        <v>379</v>
      </c>
      <c r="H10" s="59">
        <v>134</v>
      </c>
      <c r="I10" s="3">
        <v>120</v>
      </c>
      <c r="J10" s="48">
        <v>113</v>
      </c>
      <c r="K10" s="92">
        <v>90</v>
      </c>
      <c r="L10" s="282">
        <f t="shared" si="1"/>
        <v>457</v>
      </c>
      <c r="M10" s="58">
        <v>112</v>
      </c>
      <c r="N10" s="3">
        <v>98</v>
      </c>
      <c r="O10" s="3">
        <v>96</v>
      </c>
      <c r="P10" s="92">
        <v>87</v>
      </c>
      <c r="Q10" s="282">
        <f t="shared" si="2"/>
        <v>393</v>
      </c>
      <c r="R10" s="58">
        <v>122</v>
      </c>
      <c r="S10" s="3">
        <v>115</v>
      </c>
      <c r="T10" s="3">
        <v>71</v>
      </c>
      <c r="U10" s="92">
        <v>65</v>
      </c>
      <c r="V10" s="282">
        <f t="shared" si="3"/>
        <v>373</v>
      </c>
      <c r="W10" s="58">
        <v>116</v>
      </c>
      <c r="X10" s="3">
        <v>105</v>
      </c>
      <c r="Y10" s="3">
        <v>97</v>
      </c>
      <c r="Z10" s="92">
        <v>95</v>
      </c>
      <c r="AA10" s="282">
        <f t="shared" si="4"/>
        <v>413</v>
      </c>
      <c r="AB10" s="58">
        <v>99</v>
      </c>
      <c r="AC10" s="3">
        <v>92</v>
      </c>
      <c r="AD10" s="48">
        <v>83</v>
      </c>
      <c r="AE10" s="92"/>
      <c r="AF10" s="279">
        <f t="shared" si="5"/>
        <v>274</v>
      </c>
      <c r="AG10" s="58">
        <v>110</v>
      </c>
      <c r="AH10" s="3"/>
      <c r="AI10" s="3"/>
      <c r="AJ10" s="92"/>
      <c r="AK10" s="279">
        <f t="shared" si="6"/>
        <v>110</v>
      </c>
      <c r="AL10" s="58">
        <v>150</v>
      </c>
      <c r="AM10" s="3">
        <v>134</v>
      </c>
      <c r="AN10" s="3">
        <v>106</v>
      </c>
      <c r="AO10" s="92"/>
      <c r="AP10" s="282">
        <f t="shared" si="7"/>
        <v>390</v>
      </c>
      <c r="AQ10" s="58">
        <v>146</v>
      </c>
      <c r="AR10" s="3">
        <v>126</v>
      </c>
      <c r="AS10" s="3"/>
      <c r="AT10" s="92"/>
      <c r="AU10" s="282">
        <f t="shared" si="8"/>
        <v>272</v>
      </c>
      <c r="AV10" s="58">
        <v>108</v>
      </c>
      <c r="AW10" s="3">
        <v>104</v>
      </c>
      <c r="AX10" s="3">
        <v>96</v>
      </c>
      <c r="AY10" s="92">
        <v>92</v>
      </c>
      <c r="AZ10" s="282">
        <f t="shared" si="9"/>
        <v>400</v>
      </c>
      <c r="BA10" s="278">
        <v>95</v>
      </c>
      <c r="BB10" s="284">
        <v>195</v>
      </c>
      <c r="BC10" s="278">
        <v>115</v>
      </c>
      <c r="BD10" s="285">
        <v>230</v>
      </c>
      <c r="BE10" s="284">
        <v>225</v>
      </c>
      <c r="BF10" s="284">
        <v>270</v>
      </c>
      <c r="BG10" s="83">
        <f>BF10+BE10+BD10+BB10+AZ10+AU10+AP10+AA10+V10+Q10+L10+G10</f>
        <v>3997</v>
      </c>
      <c r="BH10" s="79">
        <v>7</v>
      </c>
      <c r="BI10" s="5">
        <v>124</v>
      </c>
      <c r="BJ10" s="3">
        <v>116</v>
      </c>
      <c r="BK10" s="3"/>
      <c r="BL10" s="92"/>
      <c r="BM10" s="279">
        <f t="shared" si="10"/>
        <v>240</v>
      </c>
      <c r="BN10" s="58">
        <v>116</v>
      </c>
      <c r="BO10" s="3">
        <v>110</v>
      </c>
      <c r="BP10" s="3">
        <v>108</v>
      </c>
      <c r="BQ10" s="92"/>
      <c r="BR10" s="282">
        <f t="shared" si="11"/>
        <v>334</v>
      </c>
      <c r="BS10" s="58">
        <v>146</v>
      </c>
      <c r="BT10" s="3">
        <v>122</v>
      </c>
      <c r="BU10" s="3"/>
      <c r="BV10" s="92"/>
      <c r="BW10" s="282">
        <f t="shared" si="12"/>
        <v>268</v>
      </c>
      <c r="BX10" s="58">
        <v>128</v>
      </c>
      <c r="BY10" s="3">
        <v>104</v>
      </c>
      <c r="BZ10" s="3">
        <v>80</v>
      </c>
      <c r="CA10" s="92">
        <v>60</v>
      </c>
      <c r="CB10" s="282">
        <f t="shared" si="13"/>
        <v>372</v>
      </c>
      <c r="CC10" s="58">
        <v>134</v>
      </c>
      <c r="CD10" s="3">
        <v>73</v>
      </c>
      <c r="CE10" s="3">
        <v>61</v>
      </c>
      <c r="CF10" s="92"/>
      <c r="CG10" s="282">
        <f t="shared" si="14"/>
        <v>268</v>
      </c>
      <c r="CH10" s="59">
        <v>140</v>
      </c>
      <c r="CI10" s="3">
        <v>115</v>
      </c>
      <c r="CJ10" s="3">
        <v>96</v>
      </c>
      <c r="CK10" s="92"/>
      <c r="CL10" s="282">
        <f t="shared" si="15"/>
        <v>351</v>
      </c>
      <c r="CM10" s="58">
        <v>113</v>
      </c>
      <c r="CN10" s="3">
        <v>101</v>
      </c>
      <c r="CO10" s="3"/>
      <c r="CP10" s="92"/>
      <c r="CQ10" s="279">
        <f t="shared" si="16"/>
        <v>214</v>
      </c>
      <c r="CR10" s="58">
        <v>140</v>
      </c>
      <c r="CS10" s="3">
        <v>110</v>
      </c>
      <c r="CT10" s="3">
        <v>109</v>
      </c>
      <c r="CU10" s="92"/>
      <c r="CV10" s="282">
        <f t="shared" si="17"/>
        <v>359</v>
      </c>
      <c r="CW10" s="58">
        <v>146</v>
      </c>
      <c r="CX10" s="3">
        <v>105</v>
      </c>
      <c r="CY10" s="3"/>
      <c r="CZ10" s="92"/>
      <c r="DA10" s="282">
        <f t="shared" si="18"/>
        <v>251</v>
      </c>
      <c r="DB10" s="58">
        <v>150</v>
      </c>
      <c r="DC10" s="3">
        <v>97</v>
      </c>
      <c r="DD10" s="3">
        <v>96</v>
      </c>
      <c r="DE10" s="92"/>
      <c r="DF10" s="282">
        <f t="shared" si="19"/>
        <v>343</v>
      </c>
      <c r="DG10" s="284">
        <v>250</v>
      </c>
      <c r="DH10" s="278">
        <v>195</v>
      </c>
      <c r="DI10" s="278">
        <v>115</v>
      </c>
      <c r="DJ10" s="284">
        <v>206</v>
      </c>
      <c r="DK10" s="284">
        <v>225</v>
      </c>
      <c r="DL10" s="284">
        <v>250</v>
      </c>
      <c r="DM10" s="84">
        <f>DL10+DK10+DJ10+DG10+DF10+DA10+CV10+CL10+CG10+CB10+BW10+BR10</f>
        <v>3477</v>
      </c>
      <c r="DN10" s="81">
        <v>7</v>
      </c>
      <c r="DO10" s="163">
        <f t="shared" si="20"/>
        <v>7474</v>
      </c>
      <c r="DP10" s="165">
        <v>6</v>
      </c>
    </row>
    <row r="11" spans="1:120" ht="16.5" customHeight="1" x14ac:dyDescent="0.25">
      <c r="A11" s="16">
        <v>7</v>
      </c>
      <c r="B11" s="17" t="s">
        <v>5</v>
      </c>
      <c r="C11" s="40">
        <v>126</v>
      </c>
      <c r="D11" s="3">
        <v>85</v>
      </c>
      <c r="E11" s="3">
        <v>74</v>
      </c>
      <c r="F11" s="92">
        <v>72</v>
      </c>
      <c r="G11" s="282">
        <f t="shared" si="0"/>
        <v>357</v>
      </c>
      <c r="H11" s="58">
        <v>70</v>
      </c>
      <c r="I11" s="3">
        <v>130</v>
      </c>
      <c r="J11" s="3"/>
      <c r="K11" s="92"/>
      <c r="L11" s="282">
        <f t="shared" si="1"/>
        <v>200</v>
      </c>
      <c r="M11" s="58">
        <v>113</v>
      </c>
      <c r="N11" s="3">
        <v>109</v>
      </c>
      <c r="O11" s="3">
        <v>80</v>
      </c>
      <c r="P11" s="92">
        <v>78</v>
      </c>
      <c r="Q11" s="282">
        <f t="shared" si="2"/>
        <v>380</v>
      </c>
      <c r="R11" s="58">
        <v>132</v>
      </c>
      <c r="S11" s="3">
        <v>103</v>
      </c>
      <c r="T11" s="3">
        <v>86</v>
      </c>
      <c r="U11" s="92">
        <v>69</v>
      </c>
      <c r="V11" s="282">
        <f t="shared" si="3"/>
        <v>390</v>
      </c>
      <c r="W11" s="58">
        <v>93</v>
      </c>
      <c r="X11" s="3">
        <v>78</v>
      </c>
      <c r="Y11" s="3">
        <v>76</v>
      </c>
      <c r="Z11" s="92">
        <v>69</v>
      </c>
      <c r="AA11" s="282">
        <f t="shared" si="4"/>
        <v>316</v>
      </c>
      <c r="AB11" s="58">
        <v>104</v>
      </c>
      <c r="AC11" s="3">
        <v>93</v>
      </c>
      <c r="AD11" s="3">
        <v>77</v>
      </c>
      <c r="AE11" s="92">
        <v>60</v>
      </c>
      <c r="AF11" s="282">
        <f t="shared" si="5"/>
        <v>334</v>
      </c>
      <c r="AG11" s="58">
        <v>114</v>
      </c>
      <c r="AH11" s="3">
        <v>53</v>
      </c>
      <c r="AI11" s="3"/>
      <c r="AJ11" s="92"/>
      <c r="AK11" s="282">
        <f t="shared" si="6"/>
        <v>167</v>
      </c>
      <c r="AL11" s="58">
        <v>71.5</v>
      </c>
      <c r="AM11" s="3">
        <v>105</v>
      </c>
      <c r="AN11" s="3"/>
      <c r="AO11" s="92"/>
      <c r="AP11" s="279">
        <f t="shared" si="7"/>
        <v>176.5</v>
      </c>
      <c r="AQ11" s="58">
        <v>57.5</v>
      </c>
      <c r="AR11" s="3">
        <v>114</v>
      </c>
      <c r="AS11" s="3"/>
      <c r="AT11" s="92"/>
      <c r="AU11" s="279">
        <f t="shared" si="8"/>
        <v>171.5</v>
      </c>
      <c r="AV11" s="58">
        <v>140</v>
      </c>
      <c r="AW11" s="3">
        <v>118</v>
      </c>
      <c r="AX11" s="3">
        <v>94</v>
      </c>
      <c r="AY11" s="92">
        <v>62</v>
      </c>
      <c r="AZ11" s="282">
        <f t="shared" si="9"/>
        <v>414</v>
      </c>
      <c r="BA11" s="284">
        <v>230</v>
      </c>
      <c r="BB11" s="284">
        <v>165</v>
      </c>
      <c r="BC11" s="278">
        <v>0</v>
      </c>
      <c r="BD11" s="285">
        <v>210</v>
      </c>
      <c r="BE11" s="278">
        <v>0</v>
      </c>
      <c r="BF11" s="284">
        <v>330</v>
      </c>
      <c r="BG11" s="83">
        <f>BF11+BD11+BB11+BA11+AZ11+AK11+AF11+AA11+V11+Q11+L11+G11</f>
        <v>3493</v>
      </c>
      <c r="BH11" s="77">
        <v>10</v>
      </c>
      <c r="BI11" s="5">
        <v>91</v>
      </c>
      <c r="BJ11" s="3">
        <v>130</v>
      </c>
      <c r="BK11" s="3">
        <v>98</v>
      </c>
      <c r="BL11" s="92">
        <v>97</v>
      </c>
      <c r="BM11" s="282">
        <f t="shared" si="10"/>
        <v>416</v>
      </c>
      <c r="BN11" s="58"/>
      <c r="BO11" s="3"/>
      <c r="BP11" s="3"/>
      <c r="BQ11" s="92"/>
      <c r="BR11" s="279">
        <f t="shared" si="11"/>
        <v>0</v>
      </c>
      <c r="BS11" s="58">
        <v>132</v>
      </c>
      <c r="BT11" s="3">
        <v>116</v>
      </c>
      <c r="BU11" s="3">
        <v>57</v>
      </c>
      <c r="BV11" s="92">
        <v>95</v>
      </c>
      <c r="BW11" s="282">
        <f t="shared" si="12"/>
        <v>400</v>
      </c>
      <c r="BX11" s="58">
        <v>103</v>
      </c>
      <c r="BY11" s="3">
        <v>102</v>
      </c>
      <c r="BZ11" s="3">
        <v>85</v>
      </c>
      <c r="CA11" s="92">
        <v>70</v>
      </c>
      <c r="CB11" s="282">
        <f t="shared" si="13"/>
        <v>360</v>
      </c>
      <c r="CC11" s="58">
        <v>81</v>
      </c>
      <c r="CD11" s="3">
        <v>76</v>
      </c>
      <c r="CE11" s="3">
        <v>72</v>
      </c>
      <c r="CF11" s="92">
        <v>71</v>
      </c>
      <c r="CG11" s="282">
        <f t="shared" si="14"/>
        <v>300</v>
      </c>
      <c r="CH11" s="58">
        <v>50</v>
      </c>
      <c r="CI11" s="3">
        <v>87</v>
      </c>
      <c r="CJ11" s="3">
        <v>82</v>
      </c>
      <c r="CK11" s="92"/>
      <c r="CL11" s="282">
        <f t="shared" si="15"/>
        <v>219</v>
      </c>
      <c r="CM11" s="58">
        <v>51.5</v>
      </c>
      <c r="CN11" s="3"/>
      <c r="CO11" s="3"/>
      <c r="CP11" s="92"/>
      <c r="CQ11" s="282">
        <f t="shared" si="16"/>
        <v>51.5</v>
      </c>
      <c r="CR11" s="58"/>
      <c r="CS11" s="3"/>
      <c r="CT11" s="3"/>
      <c r="CU11" s="92"/>
      <c r="CV11" s="279">
        <f t="shared" si="17"/>
        <v>0</v>
      </c>
      <c r="CW11" s="58"/>
      <c r="CX11" s="3"/>
      <c r="CY11" s="3"/>
      <c r="CZ11" s="92"/>
      <c r="DA11" s="282">
        <f t="shared" si="18"/>
        <v>0</v>
      </c>
      <c r="DB11" s="58">
        <v>66</v>
      </c>
      <c r="DC11" s="3">
        <v>106</v>
      </c>
      <c r="DD11" s="3">
        <v>104</v>
      </c>
      <c r="DE11" s="92">
        <v>93</v>
      </c>
      <c r="DF11" s="282">
        <f t="shared" si="19"/>
        <v>369</v>
      </c>
      <c r="DG11" s="284">
        <v>360</v>
      </c>
      <c r="DH11" s="284">
        <v>165</v>
      </c>
      <c r="DI11" s="278">
        <v>0</v>
      </c>
      <c r="DJ11" s="284">
        <v>290</v>
      </c>
      <c r="DK11" s="278">
        <v>0</v>
      </c>
      <c r="DL11" s="284">
        <v>330</v>
      </c>
      <c r="DM11" s="84">
        <f>DL11+DJ11+DH11+DG11+DF11+DA11+CQ11+CL11+CG11+CB11+BW11+BM11</f>
        <v>3260.5</v>
      </c>
      <c r="DN11" s="78">
        <v>9</v>
      </c>
      <c r="DO11" s="163">
        <f t="shared" si="20"/>
        <v>6753.5</v>
      </c>
      <c r="DP11" s="164">
        <v>7</v>
      </c>
    </row>
    <row r="12" spans="1:120" ht="16.5" customHeight="1" x14ac:dyDescent="0.25">
      <c r="A12" s="16">
        <v>8</v>
      </c>
      <c r="B12" s="228" t="s">
        <v>10</v>
      </c>
      <c r="C12" s="5">
        <v>109</v>
      </c>
      <c r="D12" s="3">
        <v>97</v>
      </c>
      <c r="E12" s="3">
        <v>92</v>
      </c>
      <c r="F12" s="92">
        <v>76</v>
      </c>
      <c r="G12" s="282">
        <f t="shared" si="0"/>
        <v>374</v>
      </c>
      <c r="H12" s="58">
        <v>132</v>
      </c>
      <c r="I12" s="3">
        <v>116</v>
      </c>
      <c r="J12" s="3">
        <v>108</v>
      </c>
      <c r="K12" s="92">
        <v>101</v>
      </c>
      <c r="L12" s="282">
        <f t="shared" si="1"/>
        <v>457</v>
      </c>
      <c r="M12" s="58">
        <v>143</v>
      </c>
      <c r="N12" s="3">
        <v>132</v>
      </c>
      <c r="O12" s="3">
        <v>102</v>
      </c>
      <c r="P12" s="92">
        <v>99</v>
      </c>
      <c r="Q12" s="282">
        <f t="shared" si="2"/>
        <v>476</v>
      </c>
      <c r="R12" s="58">
        <v>109</v>
      </c>
      <c r="S12" s="3">
        <v>107</v>
      </c>
      <c r="T12" s="3">
        <v>99</v>
      </c>
      <c r="U12" s="92">
        <v>70</v>
      </c>
      <c r="V12" s="282">
        <f t="shared" si="3"/>
        <v>385</v>
      </c>
      <c r="W12" s="58">
        <v>120</v>
      </c>
      <c r="X12" s="3">
        <v>107</v>
      </c>
      <c r="Y12" s="3">
        <v>101</v>
      </c>
      <c r="Z12" s="92">
        <v>86</v>
      </c>
      <c r="AA12" s="282">
        <f t="shared" si="4"/>
        <v>414</v>
      </c>
      <c r="AB12" s="59">
        <v>130</v>
      </c>
      <c r="AC12" s="3">
        <v>103</v>
      </c>
      <c r="AD12" s="3">
        <v>94</v>
      </c>
      <c r="AE12" s="92">
        <v>86</v>
      </c>
      <c r="AF12" s="282">
        <f t="shared" si="5"/>
        <v>413</v>
      </c>
      <c r="AG12" s="58">
        <v>128</v>
      </c>
      <c r="AH12" s="3">
        <v>103</v>
      </c>
      <c r="AI12" s="3"/>
      <c r="AJ12" s="92"/>
      <c r="AK12" s="279">
        <f t="shared" si="6"/>
        <v>231</v>
      </c>
      <c r="AL12" s="58">
        <v>114</v>
      </c>
      <c r="AM12" s="3">
        <v>112</v>
      </c>
      <c r="AN12" s="3">
        <v>109</v>
      </c>
      <c r="AO12" s="92">
        <v>107</v>
      </c>
      <c r="AP12" s="282">
        <f t="shared" si="7"/>
        <v>442</v>
      </c>
      <c r="AQ12" s="58">
        <v>130</v>
      </c>
      <c r="AR12" s="3">
        <v>103</v>
      </c>
      <c r="AS12" s="3"/>
      <c r="AT12" s="92"/>
      <c r="AU12" s="282">
        <f t="shared" si="8"/>
        <v>233</v>
      </c>
      <c r="AV12" s="58">
        <v>134</v>
      </c>
      <c r="AW12" s="3">
        <v>95</v>
      </c>
      <c r="AX12" s="3"/>
      <c r="AY12" s="92"/>
      <c r="AZ12" s="279">
        <f t="shared" si="9"/>
        <v>229</v>
      </c>
      <c r="BA12" s="286">
        <v>290</v>
      </c>
      <c r="BB12" s="280">
        <v>95</v>
      </c>
      <c r="BC12" s="280">
        <v>100</v>
      </c>
      <c r="BD12" s="285">
        <v>330</v>
      </c>
      <c r="BE12" s="285">
        <v>110</v>
      </c>
      <c r="BF12" s="285">
        <v>310</v>
      </c>
      <c r="BG12" s="83">
        <f>BF12+BE12+BD12+BA12+AU12+AP12+AF12+AA12+V12+Q12+L12+G12</f>
        <v>4234</v>
      </c>
      <c r="BH12" s="79">
        <v>4</v>
      </c>
      <c r="BI12" s="5">
        <v>114</v>
      </c>
      <c r="BJ12" s="3">
        <v>105</v>
      </c>
      <c r="BK12" s="3">
        <v>95</v>
      </c>
      <c r="BL12" s="92"/>
      <c r="BM12" s="282">
        <f t="shared" si="10"/>
        <v>314</v>
      </c>
      <c r="BN12" s="58">
        <v>99</v>
      </c>
      <c r="BO12" s="3">
        <v>98</v>
      </c>
      <c r="BP12" s="3"/>
      <c r="BQ12" s="92"/>
      <c r="BR12" s="282">
        <f t="shared" si="11"/>
        <v>197</v>
      </c>
      <c r="BS12" s="58">
        <v>126</v>
      </c>
      <c r="BT12" s="3">
        <v>113</v>
      </c>
      <c r="BU12" s="3">
        <v>100</v>
      </c>
      <c r="BV12" s="92"/>
      <c r="BW12" s="282">
        <f t="shared" si="12"/>
        <v>339</v>
      </c>
      <c r="BX12" s="58">
        <v>91</v>
      </c>
      <c r="BY12" s="3">
        <v>86</v>
      </c>
      <c r="BZ12" s="3">
        <v>66</v>
      </c>
      <c r="CA12" s="92">
        <v>65</v>
      </c>
      <c r="CB12" s="282">
        <f t="shared" si="13"/>
        <v>308</v>
      </c>
      <c r="CC12" s="58">
        <v>83</v>
      </c>
      <c r="CD12" s="3">
        <v>63</v>
      </c>
      <c r="CE12" s="3">
        <v>57</v>
      </c>
      <c r="CF12" s="92"/>
      <c r="CG12" s="282">
        <f t="shared" si="14"/>
        <v>203</v>
      </c>
      <c r="CH12" s="58">
        <v>88</v>
      </c>
      <c r="CI12" s="3"/>
      <c r="CJ12" s="3"/>
      <c r="CK12" s="92"/>
      <c r="CL12" s="279">
        <f t="shared" si="15"/>
        <v>88</v>
      </c>
      <c r="CM12" s="58"/>
      <c r="CN12" s="3"/>
      <c r="CO12" s="3"/>
      <c r="CP12" s="92"/>
      <c r="CQ12" s="279">
        <f t="shared" si="16"/>
        <v>0</v>
      </c>
      <c r="CR12" s="58">
        <v>108</v>
      </c>
      <c r="CS12" s="3">
        <v>103</v>
      </c>
      <c r="CT12" s="3"/>
      <c r="CU12" s="92"/>
      <c r="CV12" s="282">
        <f t="shared" si="17"/>
        <v>211</v>
      </c>
      <c r="CW12" s="58">
        <v>109</v>
      </c>
      <c r="CX12" s="3">
        <v>103</v>
      </c>
      <c r="CY12" s="3"/>
      <c r="CZ12" s="92"/>
      <c r="DA12" s="282">
        <f t="shared" si="18"/>
        <v>212</v>
      </c>
      <c r="DB12" s="58">
        <v>92</v>
      </c>
      <c r="DC12" s="3">
        <v>91</v>
      </c>
      <c r="DD12" s="3"/>
      <c r="DE12" s="92"/>
      <c r="DF12" s="282">
        <f t="shared" si="19"/>
        <v>183</v>
      </c>
      <c r="DG12" s="289">
        <v>0</v>
      </c>
      <c r="DH12" s="287">
        <v>95</v>
      </c>
      <c r="DI12" s="287">
        <v>100</v>
      </c>
      <c r="DJ12" s="287">
        <v>220</v>
      </c>
      <c r="DK12" s="284">
        <v>110</v>
      </c>
      <c r="DL12" s="278">
        <v>0</v>
      </c>
      <c r="DM12" s="84">
        <f>DK12+DJ12+DI12+DH12+DF12+DA12+CV12+CG12+CB12+BW12+BR12+BM12</f>
        <v>2492</v>
      </c>
      <c r="DN12" s="81">
        <v>12</v>
      </c>
      <c r="DO12" s="163">
        <f t="shared" si="20"/>
        <v>6726</v>
      </c>
      <c r="DP12" s="165">
        <v>8</v>
      </c>
    </row>
    <row r="13" spans="1:120" ht="16.5" customHeight="1" x14ac:dyDescent="0.25">
      <c r="A13" s="16">
        <v>9</v>
      </c>
      <c r="B13" s="17" t="s">
        <v>2</v>
      </c>
      <c r="C13" s="5">
        <v>146</v>
      </c>
      <c r="D13" s="3">
        <v>128</v>
      </c>
      <c r="E13" s="3">
        <v>110</v>
      </c>
      <c r="F13" s="92">
        <v>83</v>
      </c>
      <c r="G13" s="282">
        <f t="shared" si="0"/>
        <v>467</v>
      </c>
      <c r="H13" s="58">
        <v>103</v>
      </c>
      <c r="I13" s="3">
        <v>86</v>
      </c>
      <c r="J13" s="3"/>
      <c r="K13" s="92"/>
      <c r="L13" s="282">
        <f t="shared" si="1"/>
        <v>189</v>
      </c>
      <c r="M13" s="58">
        <v>134</v>
      </c>
      <c r="N13" s="3">
        <v>128</v>
      </c>
      <c r="O13" s="3">
        <v>103</v>
      </c>
      <c r="P13" s="92">
        <v>91</v>
      </c>
      <c r="Q13" s="282">
        <f t="shared" si="2"/>
        <v>456</v>
      </c>
      <c r="R13" s="58">
        <v>143</v>
      </c>
      <c r="S13" s="3">
        <v>120</v>
      </c>
      <c r="T13" s="3">
        <v>93</v>
      </c>
      <c r="U13" s="92">
        <v>88</v>
      </c>
      <c r="V13" s="282">
        <f t="shared" si="3"/>
        <v>444</v>
      </c>
      <c r="W13" s="58">
        <v>100</v>
      </c>
      <c r="X13" s="3">
        <v>75</v>
      </c>
      <c r="Y13" s="3">
        <v>62</v>
      </c>
      <c r="Z13" s="92">
        <v>61</v>
      </c>
      <c r="AA13" s="282">
        <f t="shared" si="4"/>
        <v>298</v>
      </c>
      <c r="AB13" s="58">
        <v>98</v>
      </c>
      <c r="AC13" s="3">
        <v>87</v>
      </c>
      <c r="AD13" s="3"/>
      <c r="AE13" s="92"/>
      <c r="AF13" s="279">
        <f t="shared" si="5"/>
        <v>185</v>
      </c>
      <c r="AG13" s="58">
        <v>150</v>
      </c>
      <c r="AH13" s="3">
        <v>109</v>
      </c>
      <c r="AI13" s="3"/>
      <c r="AJ13" s="92"/>
      <c r="AK13" s="282">
        <f t="shared" si="6"/>
        <v>259</v>
      </c>
      <c r="AL13" s="58"/>
      <c r="AM13" s="3"/>
      <c r="AN13" s="3"/>
      <c r="AO13" s="92"/>
      <c r="AP13" s="279">
        <f t="shared" si="7"/>
        <v>0</v>
      </c>
      <c r="AQ13" s="58">
        <v>143</v>
      </c>
      <c r="AR13" s="3">
        <v>137</v>
      </c>
      <c r="AS13" s="3">
        <v>116</v>
      </c>
      <c r="AT13" s="92">
        <v>113</v>
      </c>
      <c r="AU13" s="282">
        <f t="shared" si="8"/>
        <v>509</v>
      </c>
      <c r="AV13" s="58">
        <v>102</v>
      </c>
      <c r="AW13" s="3">
        <v>100</v>
      </c>
      <c r="AX13" s="3"/>
      <c r="AY13" s="92"/>
      <c r="AZ13" s="282">
        <f t="shared" si="9"/>
        <v>202</v>
      </c>
      <c r="BA13" s="284">
        <v>360</v>
      </c>
      <c r="BB13" s="284">
        <v>135</v>
      </c>
      <c r="BC13" s="278">
        <v>125</v>
      </c>
      <c r="BD13" s="284">
        <v>420</v>
      </c>
      <c r="BE13" s="278">
        <v>0</v>
      </c>
      <c r="BF13" s="284">
        <v>290</v>
      </c>
      <c r="BG13" s="83">
        <f>BF13+BD13+BB13+BA13+AZ13+AU13+AK13+AA13+V13+Q13+L13+G13</f>
        <v>4029</v>
      </c>
      <c r="BH13" s="79">
        <v>6</v>
      </c>
      <c r="BI13" s="5">
        <v>128</v>
      </c>
      <c r="BJ13" s="3">
        <v>111</v>
      </c>
      <c r="BK13" s="3"/>
      <c r="BL13" s="92"/>
      <c r="BM13" s="282">
        <f t="shared" si="10"/>
        <v>239</v>
      </c>
      <c r="BN13" s="58">
        <v>140</v>
      </c>
      <c r="BO13" s="3"/>
      <c r="BP13" s="3"/>
      <c r="BQ13" s="92"/>
      <c r="BR13" s="282">
        <f t="shared" si="11"/>
        <v>140</v>
      </c>
      <c r="BS13" s="58">
        <v>118</v>
      </c>
      <c r="BT13" s="3">
        <v>109</v>
      </c>
      <c r="BU13" s="3"/>
      <c r="BV13" s="92"/>
      <c r="BW13" s="282">
        <f t="shared" si="12"/>
        <v>227</v>
      </c>
      <c r="BX13" s="58">
        <v>110</v>
      </c>
      <c r="BY13" s="3">
        <v>89</v>
      </c>
      <c r="BZ13" s="3">
        <v>87</v>
      </c>
      <c r="CA13" s="92">
        <v>75</v>
      </c>
      <c r="CB13" s="282">
        <f t="shared" si="13"/>
        <v>361</v>
      </c>
      <c r="CC13" s="58">
        <v>128</v>
      </c>
      <c r="CD13" s="3">
        <v>80</v>
      </c>
      <c r="CE13" s="3">
        <v>68</v>
      </c>
      <c r="CF13" s="92">
        <v>67</v>
      </c>
      <c r="CG13" s="282">
        <f t="shared" si="14"/>
        <v>343</v>
      </c>
      <c r="CH13" s="58">
        <v>126</v>
      </c>
      <c r="CI13" s="3">
        <v>74</v>
      </c>
      <c r="CJ13" s="3"/>
      <c r="CK13" s="92"/>
      <c r="CL13" s="282">
        <f t="shared" si="15"/>
        <v>200</v>
      </c>
      <c r="CM13" s="58">
        <v>118</v>
      </c>
      <c r="CN13" s="3"/>
      <c r="CO13" s="3"/>
      <c r="CP13" s="92"/>
      <c r="CQ13" s="279">
        <f t="shared" si="16"/>
        <v>118</v>
      </c>
      <c r="CR13" s="58">
        <v>107</v>
      </c>
      <c r="CS13" s="3"/>
      <c r="CT13" s="3"/>
      <c r="CU13" s="92"/>
      <c r="CV13" s="279">
        <f t="shared" si="17"/>
        <v>107</v>
      </c>
      <c r="CW13" s="58">
        <v>132</v>
      </c>
      <c r="CX13" s="3">
        <v>116</v>
      </c>
      <c r="CY13" s="3"/>
      <c r="CZ13" s="92"/>
      <c r="DA13" s="282">
        <f t="shared" si="18"/>
        <v>248</v>
      </c>
      <c r="DB13" s="58">
        <v>134</v>
      </c>
      <c r="DC13" s="3">
        <v>109</v>
      </c>
      <c r="DD13" s="3"/>
      <c r="DE13" s="92"/>
      <c r="DF13" s="282">
        <f t="shared" si="19"/>
        <v>243</v>
      </c>
      <c r="DG13" s="284">
        <v>230</v>
      </c>
      <c r="DH13" s="284">
        <v>135</v>
      </c>
      <c r="DI13" s="284">
        <v>125</v>
      </c>
      <c r="DJ13" s="284">
        <v>153</v>
      </c>
      <c r="DK13" s="278">
        <v>0</v>
      </c>
      <c r="DL13" s="278">
        <v>0</v>
      </c>
      <c r="DM13" s="84">
        <f>DJ13+DI13+DH13+DG13+DF13+DA13+CL13+CG13+CB13+BW13+BR13+BM13</f>
        <v>2644</v>
      </c>
      <c r="DN13" s="81">
        <v>11</v>
      </c>
      <c r="DO13" s="163">
        <f t="shared" si="20"/>
        <v>6673</v>
      </c>
      <c r="DP13" s="165">
        <v>9</v>
      </c>
    </row>
    <row r="14" spans="1:120" ht="16.5" customHeight="1" x14ac:dyDescent="0.25">
      <c r="A14" s="16">
        <v>10</v>
      </c>
      <c r="B14" s="17" t="s">
        <v>15</v>
      </c>
      <c r="C14" s="5">
        <v>137</v>
      </c>
      <c r="D14" s="3">
        <v>112</v>
      </c>
      <c r="E14" s="3">
        <v>46.5</v>
      </c>
      <c r="F14" s="92">
        <v>48</v>
      </c>
      <c r="G14" s="282">
        <f t="shared" si="0"/>
        <v>343.5</v>
      </c>
      <c r="H14" s="58">
        <v>126</v>
      </c>
      <c r="I14" s="3">
        <v>59</v>
      </c>
      <c r="J14" s="3">
        <v>48</v>
      </c>
      <c r="K14" s="92"/>
      <c r="L14" s="282">
        <f t="shared" si="1"/>
        <v>233</v>
      </c>
      <c r="M14" s="58">
        <v>74</v>
      </c>
      <c r="N14" s="3"/>
      <c r="O14" s="3">
        <v>33.5</v>
      </c>
      <c r="P14" s="92">
        <v>61</v>
      </c>
      <c r="Q14" s="279">
        <f t="shared" si="2"/>
        <v>168.5</v>
      </c>
      <c r="R14" s="58">
        <v>116</v>
      </c>
      <c r="S14" s="3">
        <v>113</v>
      </c>
      <c r="T14" s="3">
        <v>22.5</v>
      </c>
      <c r="U14" s="92">
        <v>42.5</v>
      </c>
      <c r="V14" s="282">
        <f t="shared" si="3"/>
        <v>294</v>
      </c>
      <c r="W14" s="58">
        <v>115</v>
      </c>
      <c r="X14" s="3">
        <v>89</v>
      </c>
      <c r="Y14" s="3">
        <v>38.5</v>
      </c>
      <c r="Z14" s="92">
        <v>39.5</v>
      </c>
      <c r="AA14" s="282">
        <f t="shared" si="4"/>
        <v>282</v>
      </c>
      <c r="AB14" s="58">
        <v>137</v>
      </c>
      <c r="AC14" s="3">
        <v>82</v>
      </c>
      <c r="AD14" s="3"/>
      <c r="AE14" s="92">
        <v>48</v>
      </c>
      <c r="AF14" s="282">
        <f t="shared" si="5"/>
        <v>267</v>
      </c>
      <c r="AG14" s="58">
        <v>140</v>
      </c>
      <c r="AH14" s="3">
        <v>116</v>
      </c>
      <c r="AI14" s="3"/>
      <c r="AJ14" s="92"/>
      <c r="AK14" s="282">
        <f t="shared" si="6"/>
        <v>256</v>
      </c>
      <c r="AL14" s="58">
        <v>57.5</v>
      </c>
      <c r="AM14" s="3">
        <v>111</v>
      </c>
      <c r="AN14" s="3"/>
      <c r="AO14" s="92"/>
      <c r="AP14" s="279">
        <f t="shared" si="7"/>
        <v>168.5</v>
      </c>
      <c r="AQ14" s="58">
        <v>124</v>
      </c>
      <c r="AR14" s="3">
        <v>52</v>
      </c>
      <c r="AS14" s="3"/>
      <c r="AT14" s="92"/>
      <c r="AU14" s="282">
        <f t="shared" si="8"/>
        <v>176</v>
      </c>
      <c r="AV14" s="58">
        <v>150</v>
      </c>
      <c r="AW14" s="3">
        <v>91</v>
      </c>
      <c r="AX14" s="3">
        <v>4.5</v>
      </c>
      <c r="AY14" s="92">
        <v>54.5</v>
      </c>
      <c r="AZ14" s="282">
        <f t="shared" si="9"/>
        <v>300</v>
      </c>
      <c r="BA14" s="286">
        <v>310</v>
      </c>
      <c r="BB14" s="284">
        <v>110</v>
      </c>
      <c r="BC14" s="284">
        <v>180</v>
      </c>
      <c r="BD14" s="285">
        <v>390</v>
      </c>
      <c r="BE14" s="278">
        <v>92.5</v>
      </c>
      <c r="BF14" s="278">
        <v>0</v>
      </c>
      <c r="BG14" s="83">
        <f>BD14+BC14+BB14+BA14+AZ14+AU14+AK14+AF14+AA14+V14+L14+G14</f>
        <v>3141.5</v>
      </c>
      <c r="BH14" s="77">
        <v>11</v>
      </c>
      <c r="BI14" s="5">
        <v>71.5</v>
      </c>
      <c r="BJ14" s="3">
        <v>104</v>
      </c>
      <c r="BK14" s="3"/>
      <c r="BL14" s="92"/>
      <c r="BM14" s="279">
        <f t="shared" si="10"/>
        <v>175.5</v>
      </c>
      <c r="BN14" s="58">
        <v>150</v>
      </c>
      <c r="BO14" s="3">
        <v>107</v>
      </c>
      <c r="BP14" s="3"/>
      <c r="BQ14" s="92"/>
      <c r="BR14" s="282">
        <f t="shared" si="11"/>
        <v>257</v>
      </c>
      <c r="BS14" s="58">
        <v>128</v>
      </c>
      <c r="BT14" s="3">
        <v>57</v>
      </c>
      <c r="BU14" s="3"/>
      <c r="BV14" s="92"/>
      <c r="BW14" s="282">
        <f t="shared" si="12"/>
        <v>185</v>
      </c>
      <c r="BX14" s="58">
        <v>124</v>
      </c>
      <c r="BY14" s="3">
        <v>108</v>
      </c>
      <c r="BZ14" s="3"/>
      <c r="CA14" s="92">
        <v>46.5</v>
      </c>
      <c r="CB14" s="282">
        <f t="shared" si="13"/>
        <v>278.5</v>
      </c>
      <c r="CC14" s="58">
        <v>109</v>
      </c>
      <c r="CD14" s="3">
        <v>108</v>
      </c>
      <c r="CE14" s="3">
        <v>93</v>
      </c>
      <c r="CF14" s="92">
        <v>50.5</v>
      </c>
      <c r="CG14" s="282">
        <f t="shared" si="14"/>
        <v>360.5</v>
      </c>
      <c r="CH14" s="58">
        <v>132</v>
      </c>
      <c r="CI14" s="3">
        <v>108</v>
      </c>
      <c r="CJ14" s="3">
        <v>83</v>
      </c>
      <c r="CK14" s="92">
        <v>50</v>
      </c>
      <c r="CL14" s="282">
        <f t="shared" si="15"/>
        <v>373</v>
      </c>
      <c r="CM14" s="58">
        <v>140</v>
      </c>
      <c r="CN14" s="3">
        <v>111</v>
      </c>
      <c r="CO14" s="3">
        <v>105</v>
      </c>
      <c r="CP14" s="92">
        <v>51.5</v>
      </c>
      <c r="CQ14" s="282">
        <f t="shared" si="16"/>
        <v>407.5</v>
      </c>
      <c r="CR14" s="58">
        <v>146</v>
      </c>
      <c r="CS14" s="3">
        <v>106</v>
      </c>
      <c r="CT14" s="3"/>
      <c r="CU14" s="92"/>
      <c r="CV14" s="282">
        <f t="shared" si="17"/>
        <v>252</v>
      </c>
      <c r="CW14" s="58">
        <v>130</v>
      </c>
      <c r="CX14" s="3"/>
      <c r="CY14" s="3"/>
      <c r="CZ14" s="92"/>
      <c r="DA14" s="279">
        <f t="shared" si="18"/>
        <v>130</v>
      </c>
      <c r="DB14" s="58">
        <v>140</v>
      </c>
      <c r="DC14" s="3">
        <v>118</v>
      </c>
      <c r="DD14" s="3"/>
      <c r="DE14" s="92">
        <v>66</v>
      </c>
      <c r="DF14" s="282">
        <f t="shared" si="19"/>
        <v>324</v>
      </c>
      <c r="DG14" s="284">
        <v>330</v>
      </c>
      <c r="DH14" s="284">
        <v>110</v>
      </c>
      <c r="DI14" s="284">
        <v>180</v>
      </c>
      <c r="DJ14" s="284">
        <v>260</v>
      </c>
      <c r="DK14" s="278">
        <v>0</v>
      </c>
      <c r="DL14" s="278">
        <v>0</v>
      </c>
      <c r="DM14" s="84">
        <f>DJ14+DI14+DH14+DG14+DF14+CV14+CQ14+CL14+CG14+CB14+BW14+BR14</f>
        <v>3317.5</v>
      </c>
      <c r="DN14" s="78">
        <v>8</v>
      </c>
      <c r="DO14" s="163">
        <f t="shared" si="20"/>
        <v>6459</v>
      </c>
      <c r="DP14" s="164">
        <v>10</v>
      </c>
    </row>
    <row r="15" spans="1:120" ht="16.5" customHeight="1" x14ac:dyDescent="0.25">
      <c r="A15" s="16">
        <v>11</v>
      </c>
      <c r="B15" s="17" t="s">
        <v>14</v>
      </c>
      <c r="C15" s="5">
        <v>150</v>
      </c>
      <c r="D15" s="3">
        <v>122</v>
      </c>
      <c r="E15" s="3">
        <v>81</v>
      </c>
      <c r="F15" s="92">
        <v>78</v>
      </c>
      <c r="G15" s="282">
        <f t="shared" si="0"/>
        <v>431</v>
      </c>
      <c r="H15" s="58"/>
      <c r="I15" s="3"/>
      <c r="J15" s="3"/>
      <c r="K15" s="92"/>
      <c r="L15" s="282">
        <f t="shared" si="1"/>
        <v>0</v>
      </c>
      <c r="M15" s="58">
        <v>106</v>
      </c>
      <c r="N15" s="3">
        <v>105</v>
      </c>
      <c r="O15" s="3">
        <v>57</v>
      </c>
      <c r="P15" s="92">
        <v>52</v>
      </c>
      <c r="Q15" s="282">
        <f t="shared" si="2"/>
        <v>320</v>
      </c>
      <c r="R15" s="58">
        <v>101</v>
      </c>
      <c r="S15" s="3">
        <v>87</v>
      </c>
      <c r="T15" s="3">
        <v>83</v>
      </c>
      <c r="U15" s="92">
        <v>55</v>
      </c>
      <c r="V15" s="282">
        <f t="shared" si="3"/>
        <v>326</v>
      </c>
      <c r="W15" s="58">
        <v>94</v>
      </c>
      <c r="X15" s="3">
        <v>64</v>
      </c>
      <c r="Y15" s="3">
        <v>54</v>
      </c>
      <c r="Z15" s="92">
        <v>52</v>
      </c>
      <c r="AA15" s="282">
        <f t="shared" si="4"/>
        <v>264</v>
      </c>
      <c r="AB15" s="58">
        <v>101</v>
      </c>
      <c r="AC15" s="3"/>
      <c r="AD15" s="3"/>
      <c r="AE15" s="92"/>
      <c r="AF15" s="282">
        <f t="shared" si="5"/>
        <v>101</v>
      </c>
      <c r="AG15" s="58"/>
      <c r="AH15" s="3"/>
      <c r="AI15" s="3"/>
      <c r="AJ15" s="92"/>
      <c r="AK15" s="279">
        <f t="shared" si="6"/>
        <v>0</v>
      </c>
      <c r="AL15" s="58"/>
      <c r="AM15" s="3"/>
      <c r="AN15" s="3"/>
      <c r="AO15" s="92"/>
      <c r="AP15" s="279">
        <f t="shared" si="7"/>
        <v>0</v>
      </c>
      <c r="AQ15" s="58">
        <v>134</v>
      </c>
      <c r="AR15" s="3"/>
      <c r="AS15" s="3"/>
      <c r="AT15" s="92"/>
      <c r="AU15" s="282">
        <f t="shared" si="8"/>
        <v>134</v>
      </c>
      <c r="AV15" s="58">
        <v>128</v>
      </c>
      <c r="AW15" s="3">
        <v>112</v>
      </c>
      <c r="AX15" s="3">
        <v>90</v>
      </c>
      <c r="AY15" s="92">
        <v>89</v>
      </c>
      <c r="AZ15" s="282">
        <f t="shared" si="9"/>
        <v>419</v>
      </c>
      <c r="BA15" s="286">
        <v>250</v>
      </c>
      <c r="BB15" s="280">
        <v>100</v>
      </c>
      <c r="BC15" s="285">
        <v>165</v>
      </c>
      <c r="BD15" s="285">
        <v>250</v>
      </c>
      <c r="BE15" s="280">
        <v>0</v>
      </c>
      <c r="BF15" s="284">
        <v>210</v>
      </c>
      <c r="BG15" s="83">
        <f>BF15+BD15+BC15+BA15+AZ15+AU15+AF15+AA15+V15+Q15+L15+G15</f>
        <v>2870</v>
      </c>
      <c r="BH15" s="79">
        <v>12</v>
      </c>
      <c r="BI15" s="5">
        <v>118</v>
      </c>
      <c r="BJ15" s="3">
        <v>103</v>
      </c>
      <c r="BK15" s="3">
        <v>93</v>
      </c>
      <c r="BL15" s="92">
        <v>89</v>
      </c>
      <c r="BM15" s="282">
        <f t="shared" si="10"/>
        <v>403</v>
      </c>
      <c r="BN15" s="58"/>
      <c r="BO15" s="3"/>
      <c r="BP15" s="3"/>
      <c r="BQ15" s="92"/>
      <c r="BR15" s="282">
        <f t="shared" si="11"/>
        <v>0</v>
      </c>
      <c r="BS15" s="58">
        <v>134</v>
      </c>
      <c r="BT15" s="3">
        <v>99</v>
      </c>
      <c r="BU15" s="3">
        <v>96</v>
      </c>
      <c r="BV15" s="92">
        <v>94</v>
      </c>
      <c r="BW15" s="282">
        <f t="shared" si="12"/>
        <v>423</v>
      </c>
      <c r="BX15" s="58">
        <v>118</v>
      </c>
      <c r="BY15" s="3">
        <v>74</v>
      </c>
      <c r="BZ15" s="3">
        <v>73</v>
      </c>
      <c r="CA15" s="92">
        <v>69</v>
      </c>
      <c r="CB15" s="282">
        <f t="shared" si="13"/>
        <v>334</v>
      </c>
      <c r="CC15" s="58">
        <v>150</v>
      </c>
      <c r="CD15" s="3">
        <v>97</v>
      </c>
      <c r="CE15" s="3">
        <v>85</v>
      </c>
      <c r="CF15" s="92">
        <v>60</v>
      </c>
      <c r="CG15" s="282">
        <f t="shared" si="14"/>
        <v>392</v>
      </c>
      <c r="CH15" s="58">
        <v>150</v>
      </c>
      <c r="CI15" s="3">
        <v>99</v>
      </c>
      <c r="CJ15" s="3">
        <v>86</v>
      </c>
      <c r="CK15" s="92"/>
      <c r="CL15" s="282">
        <f t="shared" si="15"/>
        <v>335</v>
      </c>
      <c r="CM15" s="58">
        <v>143</v>
      </c>
      <c r="CN15" s="3"/>
      <c r="CO15" s="3"/>
      <c r="CP15" s="92"/>
      <c r="CQ15" s="282">
        <f t="shared" si="16"/>
        <v>143</v>
      </c>
      <c r="CR15" s="58"/>
      <c r="CS15" s="3"/>
      <c r="CT15" s="3"/>
      <c r="CU15" s="92"/>
      <c r="CV15" s="279">
        <f t="shared" si="17"/>
        <v>0</v>
      </c>
      <c r="CW15" s="58"/>
      <c r="CX15" s="3"/>
      <c r="CY15" s="3"/>
      <c r="CZ15" s="92"/>
      <c r="DA15" s="279">
        <f t="shared" si="18"/>
        <v>0</v>
      </c>
      <c r="DB15" s="58">
        <v>89</v>
      </c>
      <c r="DC15" s="3"/>
      <c r="DD15" s="3"/>
      <c r="DE15" s="92"/>
      <c r="DF15" s="282">
        <f t="shared" si="19"/>
        <v>89</v>
      </c>
      <c r="DG15" s="284">
        <v>270</v>
      </c>
      <c r="DH15" s="288">
        <v>100</v>
      </c>
      <c r="DI15" s="287">
        <v>165</v>
      </c>
      <c r="DJ15" s="284">
        <v>270</v>
      </c>
      <c r="DK15" s="280">
        <v>0</v>
      </c>
      <c r="DL15" s="284">
        <v>310</v>
      </c>
      <c r="DM15" s="84">
        <f>DL15+DJ15+DI15+DG15+DF15+CQ15+CL15+CG15+CB15+BW15+BR15+BM15</f>
        <v>3134</v>
      </c>
      <c r="DN15" s="81">
        <v>10</v>
      </c>
      <c r="DO15" s="163">
        <f t="shared" si="20"/>
        <v>6004</v>
      </c>
      <c r="DP15" s="165">
        <v>11</v>
      </c>
    </row>
    <row r="16" spans="1:120" ht="16.5" customHeight="1" x14ac:dyDescent="0.25">
      <c r="A16" s="16">
        <v>12</v>
      </c>
      <c r="B16" s="17" t="s">
        <v>11</v>
      </c>
      <c r="C16" s="34">
        <v>107</v>
      </c>
      <c r="D16" s="35">
        <v>101</v>
      </c>
      <c r="E16" s="35">
        <v>99</v>
      </c>
      <c r="F16" s="161">
        <v>66</v>
      </c>
      <c r="G16" s="282">
        <f t="shared" si="0"/>
        <v>373</v>
      </c>
      <c r="H16" s="65">
        <v>107</v>
      </c>
      <c r="I16" s="35">
        <v>106</v>
      </c>
      <c r="J16" s="35"/>
      <c r="K16" s="161"/>
      <c r="L16" s="279">
        <f t="shared" si="1"/>
        <v>213</v>
      </c>
      <c r="M16" s="65">
        <v>140</v>
      </c>
      <c r="N16" s="35">
        <v>93</v>
      </c>
      <c r="O16" s="35">
        <v>90</v>
      </c>
      <c r="P16" s="161">
        <v>76</v>
      </c>
      <c r="Q16" s="282">
        <f t="shared" si="2"/>
        <v>399</v>
      </c>
      <c r="R16" s="65">
        <v>140</v>
      </c>
      <c r="S16" s="35">
        <v>94</v>
      </c>
      <c r="T16" s="35">
        <v>80</v>
      </c>
      <c r="U16" s="161">
        <v>58</v>
      </c>
      <c r="V16" s="282">
        <f t="shared" si="3"/>
        <v>372</v>
      </c>
      <c r="W16" s="65">
        <v>126</v>
      </c>
      <c r="X16" s="35">
        <v>113</v>
      </c>
      <c r="Y16" s="35">
        <v>91</v>
      </c>
      <c r="Z16" s="161">
        <v>72</v>
      </c>
      <c r="AA16" s="282">
        <f t="shared" si="4"/>
        <v>402</v>
      </c>
      <c r="AB16" s="65">
        <v>116</v>
      </c>
      <c r="AC16" s="35">
        <v>102</v>
      </c>
      <c r="AD16" s="35">
        <v>97</v>
      </c>
      <c r="AE16" s="161"/>
      <c r="AF16" s="282">
        <f t="shared" si="5"/>
        <v>315</v>
      </c>
      <c r="AG16" s="65">
        <v>146</v>
      </c>
      <c r="AH16" s="35">
        <v>107</v>
      </c>
      <c r="AI16" s="35"/>
      <c r="AJ16" s="161"/>
      <c r="AK16" s="282">
        <f t="shared" si="6"/>
        <v>253</v>
      </c>
      <c r="AL16" s="65">
        <v>128</v>
      </c>
      <c r="AM16" s="35">
        <v>124</v>
      </c>
      <c r="AN16" s="35"/>
      <c r="AO16" s="161"/>
      <c r="AP16" s="282">
        <f t="shared" si="7"/>
        <v>252</v>
      </c>
      <c r="AQ16" s="58">
        <v>108</v>
      </c>
      <c r="AR16" s="3">
        <v>107</v>
      </c>
      <c r="AS16" s="3"/>
      <c r="AT16" s="92"/>
      <c r="AU16" s="279">
        <f t="shared" si="8"/>
        <v>215</v>
      </c>
      <c r="AV16" s="65">
        <v>120</v>
      </c>
      <c r="AW16" s="35">
        <v>116</v>
      </c>
      <c r="AX16" s="35">
        <v>97</v>
      </c>
      <c r="AY16" s="161"/>
      <c r="AZ16" s="282">
        <f t="shared" si="9"/>
        <v>333</v>
      </c>
      <c r="BA16" s="284">
        <v>330</v>
      </c>
      <c r="BB16" s="280">
        <v>145</v>
      </c>
      <c r="BC16" s="285">
        <v>195</v>
      </c>
      <c r="BD16" s="285">
        <v>290</v>
      </c>
      <c r="BE16" s="284">
        <v>165</v>
      </c>
      <c r="BF16" s="278">
        <v>105</v>
      </c>
      <c r="BG16" s="83">
        <f>BE16+BD16+BC16+BA16+AZ16+AP16+AK16+AF16+AA16+V16+Q16+G16</f>
        <v>3679</v>
      </c>
      <c r="BH16" s="79">
        <v>8</v>
      </c>
      <c r="BI16" s="34"/>
      <c r="BJ16" s="35"/>
      <c r="BK16" s="35"/>
      <c r="BL16" s="161"/>
      <c r="BM16" s="279">
        <f t="shared" si="10"/>
        <v>0</v>
      </c>
      <c r="BN16" s="65">
        <v>143</v>
      </c>
      <c r="BO16" s="35">
        <v>56.5</v>
      </c>
      <c r="BP16" s="35"/>
      <c r="BQ16" s="161"/>
      <c r="BR16" s="282">
        <f t="shared" si="11"/>
        <v>199.5</v>
      </c>
      <c r="BS16" s="65">
        <v>70</v>
      </c>
      <c r="BT16" s="35"/>
      <c r="BU16" s="35"/>
      <c r="BV16" s="161"/>
      <c r="BW16" s="282">
        <f t="shared" si="12"/>
        <v>70</v>
      </c>
      <c r="BX16" s="65">
        <v>68.5</v>
      </c>
      <c r="BY16" s="35">
        <v>95</v>
      </c>
      <c r="BZ16" s="35"/>
      <c r="CA16" s="161"/>
      <c r="CB16" s="282">
        <f t="shared" si="13"/>
        <v>163.5</v>
      </c>
      <c r="CC16" s="65">
        <v>77.7</v>
      </c>
      <c r="CD16" s="35">
        <v>104</v>
      </c>
      <c r="CE16" s="35"/>
      <c r="CF16" s="161"/>
      <c r="CG16" s="282">
        <f t="shared" si="14"/>
        <v>181.7</v>
      </c>
      <c r="CH16" s="65">
        <v>79.099999999999994</v>
      </c>
      <c r="CI16" s="35">
        <v>109</v>
      </c>
      <c r="CJ16" s="35"/>
      <c r="CK16" s="161"/>
      <c r="CL16" s="282">
        <f t="shared" si="15"/>
        <v>188.1</v>
      </c>
      <c r="CM16" s="65">
        <v>77</v>
      </c>
      <c r="CN16" s="35">
        <v>108</v>
      </c>
      <c r="CO16" s="35"/>
      <c r="CP16" s="161"/>
      <c r="CQ16" s="282">
        <f t="shared" si="16"/>
        <v>185</v>
      </c>
      <c r="CR16" s="65">
        <v>75</v>
      </c>
      <c r="CS16" s="35">
        <v>118</v>
      </c>
      <c r="CT16" s="35"/>
      <c r="CU16" s="161"/>
      <c r="CV16" s="282">
        <f t="shared" si="17"/>
        <v>193</v>
      </c>
      <c r="CW16" s="58">
        <v>75</v>
      </c>
      <c r="CX16" s="3">
        <v>122</v>
      </c>
      <c r="CY16" s="3"/>
      <c r="CZ16" s="92"/>
      <c r="DA16" s="282">
        <f t="shared" si="18"/>
        <v>197</v>
      </c>
      <c r="DB16" s="65"/>
      <c r="DC16" s="35"/>
      <c r="DD16" s="35"/>
      <c r="DE16" s="161"/>
      <c r="DF16" s="279">
        <f t="shared" si="19"/>
        <v>0</v>
      </c>
      <c r="DG16" s="278">
        <v>0</v>
      </c>
      <c r="DH16" s="288">
        <v>0</v>
      </c>
      <c r="DI16" s="287">
        <v>195</v>
      </c>
      <c r="DJ16" s="284">
        <v>0</v>
      </c>
      <c r="DK16" s="284">
        <v>165</v>
      </c>
      <c r="DL16" s="284">
        <v>0</v>
      </c>
      <c r="DM16" s="84">
        <f>DL16+DK16+DJ16+DI16+DA16+CV16+CQ16+CL16+CG16+CB16+BW16+BR16</f>
        <v>1737.8</v>
      </c>
      <c r="DN16" s="81">
        <v>14</v>
      </c>
      <c r="DO16" s="163">
        <f t="shared" si="20"/>
        <v>5416.8</v>
      </c>
      <c r="DP16" s="165">
        <v>12</v>
      </c>
    </row>
    <row r="17" spans="1:120" ht="16.5" customHeight="1" x14ac:dyDescent="0.25">
      <c r="A17" s="16">
        <v>13</v>
      </c>
      <c r="B17" s="20" t="s">
        <v>31</v>
      </c>
      <c r="C17" s="31"/>
      <c r="D17" s="32"/>
      <c r="E17" s="32"/>
      <c r="F17" s="159"/>
      <c r="G17" s="282">
        <f t="shared" si="0"/>
        <v>0</v>
      </c>
      <c r="H17" s="63"/>
      <c r="I17" s="82"/>
      <c r="J17" s="32"/>
      <c r="K17" s="159"/>
      <c r="L17" s="282">
        <f t="shared" si="1"/>
        <v>0</v>
      </c>
      <c r="M17" s="63"/>
      <c r="N17" s="32"/>
      <c r="O17" s="32"/>
      <c r="P17" s="159"/>
      <c r="Q17" s="282">
        <f t="shared" si="2"/>
        <v>0</v>
      </c>
      <c r="R17" s="63"/>
      <c r="S17" s="32"/>
      <c r="T17" s="32"/>
      <c r="U17" s="159"/>
      <c r="V17" s="282">
        <f t="shared" si="3"/>
        <v>0</v>
      </c>
      <c r="W17" s="63"/>
      <c r="X17" s="32"/>
      <c r="Y17" s="32"/>
      <c r="Z17" s="159"/>
      <c r="AA17" s="282">
        <f t="shared" si="4"/>
        <v>0</v>
      </c>
      <c r="AB17" s="63"/>
      <c r="AC17" s="82"/>
      <c r="AD17" s="32"/>
      <c r="AE17" s="159"/>
      <c r="AF17" s="282">
        <f t="shared" si="5"/>
        <v>0</v>
      </c>
      <c r="AG17" s="63"/>
      <c r="AH17" s="32"/>
      <c r="AI17" s="32"/>
      <c r="AJ17" s="159"/>
      <c r="AK17" s="279">
        <f t="shared" si="6"/>
        <v>0</v>
      </c>
      <c r="AL17" s="63"/>
      <c r="AM17" s="32"/>
      <c r="AN17" s="32"/>
      <c r="AO17" s="159"/>
      <c r="AP17" s="279">
        <f t="shared" si="7"/>
        <v>0</v>
      </c>
      <c r="AQ17" s="58"/>
      <c r="AR17" s="3"/>
      <c r="AS17" s="3"/>
      <c r="AT17" s="92"/>
      <c r="AU17" s="282">
        <f t="shared" si="8"/>
        <v>0</v>
      </c>
      <c r="AV17" s="63"/>
      <c r="AW17" s="32"/>
      <c r="AX17" s="32"/>
      <c r="AY17" s="159"/>
      <c r="AZ17" s="282">
        <f t="shared" si="9"/>
        <v>0</v>
      </c>
      <c r="BA17" s="284">
        <v>0</v>
      </c>
      <c r="BB17" s="284">
        <v>0</v>
      </c>
      <c r="BC17" s="284">
        <v>0</v>
      </c>
      <c r="BD17" s="278">
        <v>0</v>
      </c>
      <c r="BE17" s="284">
        <v>0</v>
      </c>
      <c r="BF17" s="278">
        <v>0</v>
      </c>
      <c r="BG17" s="83">
        <f>BE17+BC17+BB17+BA17+AZ17+AU17+AF17+AA17+V17+Q17+L17+G17</f>
        <v>0</v>
      </c>
      <c r="BH17" s="77"/>
      <c r="BI17" s="31">
        <v>146</v>
      </c>
      <c r="BJ17" s="32">
        <v>109</v>
      </c>
      <c r="BK17" s="32">
        <v>102</v>
      </c>
      <c r="BL17" s="159">
        <v>94</v>
      </c>
      <c r="BM17" s="282">
        <f t="shared" si="10"/>
        <v>451</v>
      </c>
      <c r="BN17" s="63"/>
      <c r="BO17" s="32"/>
      <c r="BP17" s="32"/>
      <c r="BQ17" s="159"/>
      <c r="BR17" s="279">
        <f t="shared" si="11"/>
        <v>0</v>
      </c>
      <c r="BS17" s="63">
        <v>130</v>
      </c>
      <c r="BT17" s="32">
        <v>115</v>
      </c>
      <c r="BU17" s="32">
        <v>108</v>
      </c>
      <c r="BV17" s="159">
        <v>105</v>
      </c>
      <c r="BW17" s="282">
        <f t="shared" si="12"/>
        <v>458</v>
      </c>
      <c r="BX17" s="63">
        <v>132</v>
      </c>
      <c r="BY17" s="32">
        <v>98</v>
      </c>
      <c r="BZ17" s="32">
        <v>90</v>
      </c>
      <c r="CA17" s="159">
        <v>77</v>
      </c>
      <c r="CB17" s="282">
        <f t="shared" si="13"/>
        <v>397</v>
      </c>
      <c r="CC17" s="63">
        <v>110</v>
      </c>
      <c r="CD17" s="32">
        <v>92</v>
      </c>
      <c r="CE17" s="32">
        <v>89</v>
      </c>
      <c r="CF17" s="159">
        <v>64</v>
      </c>
      <c r="CG17" s="282">
        <f t="shared" si="14"/>
        <v>355</v>
      </c>
      <c r="CH17" s="63">
        <v>112</v>
      </c>
      <c r="CI17" s="32">
        <v>81</v>
      </c>
      <c r="CJ17" s="32">
        <v>79</v>
      </c>
      <c r="CK17" s="159"/>
      <c r="CL17" s="282">
        <f t="shared" si="15"/>
        <v>272</v>
      </c>
      <c r="CM17" s="63">
        <v>128</v>
      </c>
      <c r="CN17" s="32"/>
      <c r="CO17" s="32"/>
      <c r="CP17" s="159"/>
      <c r="CQ17" s="282">
        <f t="shared" si="16"/>
        <v>128</v>
      </c>
      <c r="CR17" s="63"/>
      <c r="CS17" s="32"/>
      <c r="CT17" s="32"/>
      <c r="CU17" s="159"/>
      <c r="CV17" s="279">
        <f t="shared" si="17"/>
        <v>0</v>
      </c>
      <c r="CW17" s="58">
        <v>143</v>
      </c>
      <c r="CX17" s="3">
        <v>102</v>
      </c>
      <c r="CY17" s="3"/>
      <c r="CZ17" s="92"/>
      <c r="DA17" s="282">
        <f t="shared" si="18"/>
        <v>245</v>
      </c>
      <c r="DB17" s="63">
        <v>120</v>
      </c>
      <c r="DC17" s="32">
        <v>101</v>
      </c>
      <c r="DD17" s="32">
        <v>98</v>
      </c>
      <c r="DE17" s="159">
        <v>90</v>
      </c>
      <c r="DF17" s="282">
        <f t="shared" si="19"/>
        <v>409</v>
      </c>
      <c r="DG17" s="284">
        <v>220</v>
      </c>
      <c r="DH17" s="284">
        <v>145</v>
      </c>
      <c r="DI17" s="278">
        <v>45</v>
      </c>
      <c r="DJ17" s="284">
        <v>360</v>
      </c>
      <c r="DK17" s="278">
        <v>0</v>
      </c>
      <c r="DL17" s="284">
        <v>290</v>
      </c>
      <c r="DM17" s="84">
        <f>DL17+DJ17+DH17+DG17+DF17+DA17+CQ17+CL17+CG17+CB17+BW17+BM17</f>
        <v>3730</v>
      </c>
      <c r="DN17" s="78">
        <v>6</v>
      </c>
      <c r="DO17" s="163">
        <f t="shared" si="20"/>
        <v>3730</v>
      </c>
      <c r="DP17" s="164">
        <v>13</v>
      </c>
    </row>
    <row r="18" spans="1:120" ht="16.5" customHeight="1" x14ac:dyDescent="0.25">
      <c r="A18" s="16">
        <v>14</v>
      </c>
      <c r="B18" s="17" t="s">
        <v>22</v>
      </c>
      <c r="C18" s="34">
        <v>95</v>
      </c>
      <c r="D18" s="35"/>
      <c r="E18" s="35"/>
      <c r="F18" s="161"/>
      <c r="G18" s="282">
        <f t="shared" si="0"/>
        <v>95</v>
      </c>
      <c r="H18" s="65">
        <v>97</v>
      </c>
      <c r="I18" s="35">
        <v>87</v>
      </c>
      <c r="J18" s="35"/>
      <c r="K18" s="161"/>
      <c r="L18" s="282">
        <f t="shared" si="1"/>
        <v>184</v>
      </c>
      <c r="M18" s="65">
        <v>92</v>
      </c>
      <c r="N18" s="35"/>
      <c r="O18" s="35"/>
      <c r="P18" s="161"/>
      <c r="Q18" s="282">
        <f t="shared" si="2"/>
        <v>92</v>
      </c>
      <c r="R18" s="65">
        <v>78</v>
      </c>
      <c r="S18" s="35">
        <v>77</v>
      </c>
      <c r="T18" s="35">
        <v>75</v>
      </c>
      <c r="U18" s="161"/>
      <c r="V18" s="282">
        <f t="shared" si="3"/>
        <v>230</v>
      </c>
      <c r="W18" s="65">
        <v>87</v>
      </c>
      <c r="X18" s="35">
        <v>60</v>
      </c>
      <c r="Y18" s="35">
        <v>57</v>
      </c>
      <c r="Z18" s="161"/>
      <c r="AA18" s="282">
        <f t="shared" si="4"/>
        <v>204</v>
      </c>
      <c r="AB18" s="65">
        <v>79</v>
      </c>
      <c r="AC18" s="35"/>
      <c r="AD18" s="35"/>
      <c r="AE18" s="161"/>
      <c r="AF18" s="282">
        <f t="shared" si="5"/>
        <v>79</v>
      </c>
      <c r="AG18" s="65"/>
      <c r="AH18" s="35"/>
      <c r="AI18" s="35"/>
      <c r="AJ18" s="161"/>
      <c r="AK18" s="279">
        <f t="shared" si="6"/>
        <v>0</v>
      </c>
      <c r="AL18" s="65"/>
      <c r="AM18" s="35"/>
      <c r="AN18" s="35"/>
      <c r="AO18" s="161"/>
      <c r="AP18" s="279">
        <f t="shared" si="7"/>
        <v>0</v>
      </c>
      <c r="AQ18" s="58"/>
      <c r="AR18" s="3"/>
      <c r="AS18" s="3"/>
      <c r="AT18" s="92"/>
      <c r="AU18" s="282">
        <f t="shared" si="8"/>
        <v>0</v>
      </c>
      <c r="AV18" s="65"/>
      <c r="AW18" s="35"/>
      <c r="AX18" s="35"/>
      <c r="AY18" s="161"/>
      <c r="AZ18" s="282">
        <f t="shared" si="9"/>
        <v>0</v>
      </c>
      <c r="BA18" s="284">
        <v>165</v>
      </c>
      <c r="BB18" s="278">
        <v>0</v>
      </c>
      <c r="BC18" s="284">
        <v>105</v>
      </c>
      <c r="BD18" s="278">
        <v>0</v>
      </c>
      <c r="BE18" s="284">
        <v>67.5</v>
      </c>
      <c r="BF18" s="285">
        <v>0</v>
      </c>
      <c r="BG18" s="83">
        <f>BF18+BE18+BC18+BA18+AZ18+AU18+AF18+AA18+V18+Q18+L18+G18</f>
        <v>1221.5</v>
      </c>
      <c r="BH18" s="79">
        <v>15</v>
      </c>
      <c r="BI18" s="34">
        <v>126</v>
      </c>
      <c r="BJ18" s="35"/>
      <c r="BK18" s="35"/>
      <c r="BL18" s="161"/>
      <c r="BM18" s="282">
        <f t="shared" si="10"/>
        <v>126</v>
      </c>
      <c r="BN18" s="65">
        <v>130</v>
      </c>
      <c r="BO18" s="35">
        <v>126</v>
      </c>
      <c r="BP18" s="35"/>
      <c r="BQ18" s="161"/>
      <c r="BR18" s="282">
        <f t="shared" si="11"/>
        <v>256</v>
      </c>
      <c r="BS18" s="65">
        <v>103</v>
      </c>
      <c r="BT18" s="35"/>
      <c r="BU18" s="35"/>
      <c r="BV18" s="161"/>
      <c r="BW18" s="282">
        <f t="shared" si="12"/>
        <v>103</v>
      </c>
      <c r="BX18" s="65">
        <v>114</v>
      </c>
      <c r="BY18" s="35">
        <v>81</v>
      </c>
      <c r="BZ18" s="35"/>
      <c r="CA18" s="161"/>
      <c r="CB18" s="282">
        <f t="shared" si="13"/>
        <v>195</v>
      </c>
      <c r="CC18" s="65">
        <v>86</v>
      </c>
      <c r="CD18" s="35">
        <v>70</v>
      </c>
      <c r="CE18" s="35"/>
      <c r="CF18" s="161"/>
      <c r="CG18" s="282">
        <f t="shared" si="14"/>
        <v>156</v>
      </c>
      <c r="CH18" s="65">
        <v>99</v>
      </c>
      <c r="CI18" s="35"/>
      <c r="CJ18" s="35"/>
      <c r="CK18" s="161"/>
      <c r="CL18" s="279">
        <f t="shared" si="15"/>
        <v>99</v>
      </c>
      <c r="CM18" s="65">
        <v>115</v>
      </c>
      <c r="CN18" s="35"/>
      <c r="CO18" s="35"/>
      <c r="CP18" s="161"/>
      <c r="CQ18" s="282">
        <f t="shared" si="16"/>
        <v>115</v>
      </c>
      <c r="CR18" s="65">
        <v>143</v>
      </c>
      <c r="CS18" s="35">
        <v>122</v>
      </c>
      <c r="CT18" s="35"/>
      <c r="CU18" s="161"/>
      <c r="CV18" s="282">
        <f t="shared" si="17"/>
        <v>265</v>
      </c>
      <c r="CW18" s="58"/>
      <c r="CX18" s="3"/>
      <c r="CY18" s="3"/>
      <c r="CZ18" s="92"/>
      <c r="DA18" s="279">
        <f t="shared" si="18"/>
        <v>0</v>
      </c>
      <c r="DB18" s="65">
        <v>116</v>
      </c>
      <c r="DC18" s="35"/>
      <c r="DD18" s="35"/>
      <c r="DE18" s="161"/>
      <c r="DF18" s="282">
        <f t="shared" si="19"/>
        <v>116</v>
      </c>
      <c r="DG18" s="284">
        <v>0</v>
      </c>
      <c r="DH18" s="284">
        <v>125</v>
      </c>
      <c r="DI18" s="284">
        <v>105</v>
      </c>
      <c r="DJ18" s="278">
        <v>0</v>
      </c>
      <c r="DK18" s="284">
        <v>135</v>
      </c>
      <c r="DL18" s="278">
        <v>0</v>
      </c>
      <c r="DM18" s="84">
        <f>DK18+DI18+DH18+DG18+DF18+CV18+CQ18+CG18+CB18+BW18+BR18+BM18</f>
        <v>1697</v>
      </c>
      <c r="DN18" s="81">
        <v>15</v>
      </c>
      <c r="DO18" s="163">
        <f t="shared" si="20"/>
        <v>2918.5</v>
      </c>
      <c r="DP18" s="165">
        <v>14</v>
      </c>
    </row>
    <row r="19" spans="1:120" ht="16.5" customHeight="1" x14ac:dyDescent="0.25">
      <c r="A19" s="16">
        <v>15</v>
      </c>
      <c r="B19" s="17" t="s">
        <v>7</v>
      </c>
      <c r="C19" s="5">
        <v>48</v>
      </c>
      <c r="D19" s="3"/>
      <c r="E19" s="3"/>
      <c r="F19" s="92"/>
      <c r="G19" s="282">
        <f t="shared" si="0"/>
        <v>48</v>
      </c>
      <c r="H19" s="58"/>
      <c r="I19" s="3"/>
      <c r="J19" s="3"/>
      <c r="K19" s="92"/>
      <c r="L19" s="282">
        <f t="shared" si="1"/>
        <v>0</v>
      </c>
      <c r="M19" s="58">
        <v>51</v>
      </c>
      <c r="N19" s="3"/>
      <c r="O19" s="3"/>
      <c r="P19" s="92"/>
      <c r="Q19" s="282">
        <f t="shared" si="2"/>
        <v>51</v>
      </c>
      <c r="R19" s="58">
        <v>66</v>
      </c>
      <c r="S19" s="3">
        <v>61</v>
      </c>
      <c r="T19" s="3"/>
      <c r="U19" s="92"/>
      <c r="V19" s="282">
        <f t="shared" si="3"/>
        <v>127</v>
      </c>
      <c r="W19" s="58">
        <v>59</v>
      </c>
      <c r="X19" s="3"/>
      <c r="Y19" s="3"/>
      <c r="Z19" s="92"/>
      <c r="AA19" s="282">
        <f t="shared" si="4"/>
        <v>59</v>
      </c>
      <c r="AB19" s="58"/>
      <c r="AC19" s="3"/>
      <c r="AD19" s="3"/>
      <c r="AE19" s="92"/>
      <c r="AF19" s="282">
        <f t="shared" si="5"/>
        <v>0</v>
      </c>
      <c r="AG19" s="58"/>
      <c r="AH19" s="3"/>
      <c r="AI19" s="3"/>
      <c r="AJ19" s="92"/>
      <c r="AK19" s="279">
        <f t="shared" si="6"/>
        <v>0</v>
      </c>
      <c r="AL19" s="58"/>
      <c r="AM19" s="3"/>
      <c r="AN19" s="3"/>
      <c r="AO19" s="92"/>
      <c r="AP19" s="279">
        <f t="shared" si="7"/>
        <v>0</v>
      </c>
      <c r="AQ19" s="58"/>
      <c r="AR19" s="3"/>
      <c r="AS19" s="3"/>
      <c r="AT19" s="92"/>
      <c r="AU19" s="282">
        <f t="shared" si="8"/>
        <v>0</v>
      </c>
      <c r="AV19" s="58"/>
      <c r="AW19" s="3"/>
      <c r="AX19" s="3"/>
      <c r="AY19" s="92"/>
      <c r="AZ19" s="282">
        <f t="shared" si="9"/>
        <v>0</v>
      </c>
      <c r="BA19" s="284">
        <v>0</v>
      </c>
      <c r="BB19" s="284">
        <v>0</v>
      </c>
      <c r="BC19" s="284">
        <v>0</v>
      </c>
      <c r="BD19" s="284">
        <v>0</v>
      </c>
      <c r="BE19" s="278">
        <v>0</v>
      </c>
      <c r="BF19" s="278">
        <v>0</v>
      </c>
      <c r="BG19" s="83">
        <f>BD19+BC19+BB19+BA19+AZ19+AU19+AF19+AA19+V19+Q19+L19+G19</f>
        <v>285</v>
      </c>
      <c r="BH19" s="79">
        <v>25</v>
      </c>
      <c r="BI19" s="5">
        <v>107</v>
      </c>
      <c r="BJ19" s="3"/>
      <c r="BK19" s="3"/>
      <c r="BL19" s="92"/>
      <c r="BM19" s="282">
        <f t="shared" si="10"/>
        <v>107</v>
      </c>
      <c r="BN19" s="58">
        <v>132</v>
      </c>
      <c r="BO19" s="3">
        <v>114</v>
      </c>
      <c r="BP19" s="3">
        <v>106</v>
      </c>
      <c r="BQ19" s="92"/>
      <c r="BR19" s="282">
        <f t="shared" si="11"/>
        <v>352</v>
      </c>
      <c r="BS19" s="58">
        <v>101</v>
      </c>
      <c r="BT19" s="3"/>
      <c r="BU19" s="3"/>
      <c r="BV19" s="92"/>
      <c r="BW19" s="282">
        <f t="shared" si="12"/>
        <v>101</v>
      </c>
      <c r="BX19" s="58">
        <v>82</v>
      </c>
      <c r="BY19" s="3">
        <v>78</v>
      </c>
      <c r="BZ19" s="3"/>
      <c r="CA19" s="92"/>
      <c r="CB19" s="282">
        <f t="shared" si="13"/>
        <v>160</v>
      </c>
      <c r="CC19" s="58">
        <v>90</v>
      </c>
      <c r="CD19" s="3">
        <v>77</v>
      </c>
      <c r="CE19" s="3">
        <v>66</v>
      </c>
      <c r="CF19" s="92"/>
      <c r="CG19" s="282">
        <f t="shared" si="14"/>
        <v>233</v>
      </c>
      <c r="CH19" s="58">
        <v>103</v>
      </c>
      <c r="CI19" s="3">
        <v>75</v>
      </c>
      <c r="CJ19" s="3"/>
      <c r="CK19" s="92"/>
      <c r="CL19" s="282">
        <f t="shared" si="15"/>
        <v>178</v>
      </c>
      <c r="CM19" s="58"/>
      <c r="CN19" s="3"/>
      <c r="CO19" s="3"/>
      <c r="CP19" s="92"/>
      <c r="CQ19" s="279">
        <f t="shared" si="16"/>
        <v>0</v>
      </c>
      <c r="CR19" s="58">
        <v>134</v>
      </c>
      <c r="CS19" s="3">
        <v>124</v>
      </c>
      <c r="CT19" s="3">
        <v>120</v>
      </c>
      <c r="CU19" s="92"/>
      <c r="CV19" s="282">
        <f t="shared" si="17"/>
        <v>378</v>
      </c>
      <c r="CW19" s="58">
        <v>126</v>
      </c>
      <c r="CX19" s="3">
        <v>118</v>
      </c>
      <c r="CY19" s="3"/>
      <c r="CZ19" s="92"/>
      <c r="DA19" s="282">
        <f t="shared" si="18"/>
        <v>244</v>
      </c>
      <c r="DB19" s="58">
        <v>95</v>
      </c>
      <c r="DC19" s="3"/>
      <c r="DD19" s="3"/>
      <c r="DE19" s="92"/>
      <c r="DF19" s="279">
        <f t="shared" si="19"/>
        <v>95</v>
      </c>
      <c r="DG19" s="278">
        <v>0</v>
      </c>
      <c r="DH19" s="278">
        <v>0</v>
      </c>
      <c r="DI19" s="284">
        <v>0</v>
      </c>
      <c r="DJ19" s="284">
        <v>0</v>
      </c>
      <c r="DK19" s="284">
        <v>180</v>
      </c>
      <c r="DL19" s="284">
        <v>0</v>
      </c>
      <c r="DM19" s="84">
        <f>DK19+DA19+CV19+CL19+CG19+CB19+BW19+BR19+BM19</f>
        <v>1933</v>
      </c>
      <c r="DN19" s="81">
        <v>13</v>
      </c>
      <c r="DO19" s="163">
        <f t="shared" si="20"/>
        <v>2218</v>
      </c>
      <c r="DP19" s="165">
        <v>15</v>
      </c>
    </row>
    <row r="20" spans="1:120" ht="16.5" customHeight="1" x14ac:dyDescent="0.25">
      <c r="A20" s="16">
        <v>16</v>
      </c>
      <c r="B20" s="18" t="s">
        <v>50</v>
      </c>
      <c r="C20" s="5">
        <v>33.5</v>
      </c>
      <c r="D20" s="3">
        <v>59</v>
      </c>
      <c r="E20" s="3">
        <v>47</v>
      </c>
      <c r="F20" s="92"/>
      <c r="G20" s="282">
        <f t="shared" si="0"/>
        <v>139.5</v>
      </c>
      <c r="H20" s="58">
        <v>137</v>
      </c>
      <c r="I20" s="3">
        <v>47</v>
      </c>
      <c r="J20" s="3"/>
      <c r="K20" s="160"/>
      <c r="L20" s="282">
        <f t="shared" si="1"/>
        <v>184</v>
      </c>
      <c r="M20" s="59">
        <v>57</v>
      </c>
      <c r="N20" s="48">
        <v>85</v>
      </c>
      <c r="O20" s="48">
        <v>62</v>
      </c>
      <c r="P20" s="160"/>
      <c r="Q20" s="282">
        <f t="shared" si="2"/>
        <v>204</v>
      </c>
      <c r="R20" s="59">
        <v>49</v>
      </c>
      <c r="S20" s="48">
        <v>95</v>
      </c>
      <c r="T20" s="48"/>
      <c r="U20" s="160"/>
      <c r="V20" s="282">
        <f t="shared" si="3"/>
        <v>144</v>
      </c>
      <c r="W20" s="59">
        <v>137</v>
      </c>
      <c r="X20" s="48">
        <v>49.5</v>
      </c>
      <c r="Y20" s="48"/>
      <c r="Z20" s="160"/>
      <c r="AA20" s="282">
        <f t="shared" si="4"/>
        <v>186.5</v>
      </c>
      <c r="AB20" s="58">
        <v>140</v>
      </c>
      <c r="AC20" s="3">
        <v>45.5</v>
      </c>
      <c r="AD20" s="48"/>
      <c r="AE20" s="92"/>
      <c r="AF20" s="282">
        <f t="shared" si="5"/>
        <v>185.5</v>
      </c>
      <c r="AG20" s="58">
        <v>108</v>
      </c>
      <c r="AH20" s="3"/>
      <c r="AI20" s="3"/>
      <c r="AJ20" s="92"/>
      <c r="AK20" s="282">
        <f t="shared" si="6"/>
        <v>108</v>
      </c>
      <c r="AL20" s="58">
        <v>126</v>
      </c>
      <c r="AM20" s="3"/>
      <c r="AN20" s="3"/>
      <c r="AO20" s="92"/>
      <c r="AP20" s="282">
        <f t="shared" si="7"/>
        <v>126</v>
      </c>
      <c r="AQ20" s="58">
        <v>59</v>
      </c>
      <c r="AR20" s="3"/>
      <c r="AS20" s="3"/>
      <c r="AT20" s="92"/>
      <c r="AU20" s="279">
        <f t="shared" si="8"/>
        <v>59</v>
      </c>
      <c r="AV20" s="58"/>
      <c r="AW20" s="3"/>
      <c r="AX20" s="3"/>
      <c r="AY20" s="92"/>
      <c r="AZ20" s="279">
        <f t="shared" si="9"/>
        <v>0</v>
      </c>
      <c r="BA20" s="286">
        <v>55</v>
      </c>
      <c r="BB20" s="284">
        <v>125</v>
      </c>
      <c r="BC20" s="284">
        <v>95</v>
      </c>
      <c r="BD20" s="280">
        <v>0</v>
      </c>
      <c r="BE20" s="285">
        <v>67.5</v>
      </c>
      <c r="BF20" s="278">
        <v>0</v>
      </c>
      <c r="BG20" s="83">
        <f>BE20+BC20+BB20+BA20+AP20+AK20+AF20+AA20+V20+Q20+L20+G20</f>
        <v>1620</v>
      </c>
      <c r="BH20" s="77">
        <v>13</v>
      </c>
      <c r="BI20" s="5">
        <v>100</v>
      </c>
      <c r="BJ20" s="3"/>
      <c r="BK20" s="3"/>
      <c r="BL20" s="92"/>
      <c r="BM20" s="282">
        <f t="shared" si="10"/>
        <v>100</v>
      </c>
      <c r="BN20" s="58"/>
      <c r="BO20" s="3"/>
      <c r="BP20" s="3"/>
      <c r="BQ20" s="92"/>
      <c r="BR20" s="282">
        <f t="shared" si="11"/>
        <v>0</v>
      </c>
      <c r="BS20" s="58">
        <v>112</v>
      </c>
      <c r="BT20" s="3"/>
      <c r="BU20" s="3"/>
      <c r="BV20" s="92"/>
      <c r="BW20" s="282">
        <f t="shared" si="12"/>
        <v>112</v>
      </c>
      <c r="BX20" s="58">
        <v>59</v>
      </c>
      <c r="BY20" s="3"/>
      <c r="BZ20" s="3"/>
      <c r="CA20" s="92"/>
      <c r="CB20" s="282">
        <f t="shared" si="13"/>
        <v>59</v>
      </c>
      <c r="CC20" s="58"/>
      <c r="CD20" s="3"/>
      <c r="CE20" s="3"/>
      <c r="CF20" s="92"/>
      <c r="CG20" s="282">
        <f t="shared" si="14"/>
        <v>0</v>
      </c>
      <c r="CH20" s="58"/>
      <c r="CI20" s="3"/>
      <c r="CJ20" s="3"/>
      <c r="CK20" s="92"/>
      <c r="CL20" s="282">
        <f t="shared" si="15"/>
        <v>0</v>
      </c>
      <c r="CM20" s="58"/>
      <c r="CN20" s="3"/>
      <c r="CO20" s="3"/>
      <c r="CP20" s="92"/>
      <c r="CQ20" s="282">
        <f t="shared" si="16"/>
        <v>0</v>
      </c>
      <c r="CR20" s="58"/>
      <c r="CS20" s="3"/>
      <c r="CT20" s="3"/>
      <c r="CU20" s="92"/>
      <c r="CV20" s="282">
        <f t="shared" si="17"/>
        <v>0</v>
      </c>
      <c r="CW20" s="58"/>
      <c r="CX20" s="3"/>
      <c r="CY20" s="3"/>
      <c r="CZ20" s="92"/>
      <c r="DA20" s="279">
        <f t="shared" si="18"/>
        <v>0</v>
      </c>
      <c r="DB20" s="58"/>
      <c r="DC20" s="3"/>
      <c r="DD20" s="3"/>
      <c r="DE20" s="92"/>
      <c r="DF20" s="279">
        <f t="shared" si="19"/>
        <v>0</v>
      </c>
      <c r="DG20" s="284">
        <v>0</v>
      </c>
      <c r="DH20" s="284">
        <v>0</v>
      </c>
      <c r="DI20" s="284">
        <v>0</v>
      </c>
      <c r="DJ20" s="278">
        <v>0</v>
      </c>
      <c r="DK20" s="278">
        <v>0</v>
      </c>
      <c r="DL20" s="284">
        <v>0</v>
      </c>
      <c r="DM20" s="84">
        <f>DL20+DI20+DH20+DG20+CV20+CQ20+CL20+CG20+CB20+BW20+BR20+BM20</f>
        <v>271</v>
      </c>
      <c r="DN20" s="78">
        <v>21</v>
      </c>
      <c r="DO20" s="163">
        <f t="shared" si="20"/>
        <v>1891</v>
      </c>
      <c r="DP20" s="164">
        <v>16</v>
      </c>
    </row>
    <row r="21" spans="1:120" ht="16.5" customHeight="1" x14ac:dyDescent="0.25">
      <c r="A21" s="16">
        <v>17</v>
      </c>
      <c r="B21" s="17" t="s">
        <v>9</v>
      </c>
      <c r="C21" s="5">
        <v>33.5</v>
      </c>
      <c r="D21" s="3">
        <v>53</v>
      </c>
      <c r="E21" s="3">
        <v>44</v>
      </c>
      <c r="F21" s="92"/>
      <c r="G21" s="282">
        <f t="shared" si="0"/>
        <v>130.5</v>
      </c>
      <c r="H21" s="58">
        <v>47</v>
      </c>
      <c r="I21" s="3">
        <v>93</v>
      </c>
      <c r="J21" s="3"/>
      <c r="K21" s="92"/>
      <c r="L21" s="282">
        <f t="shared" si="1"/>
        <v>140</v>
      </c>
      <c r="M21" s="58">
        <v>57</v>
      </c>
      <c r="N21" s="3">
        <v>101</v>
      </c>
      <c r="O21" s="3">
        <v>73</v>
      </c>
      <c r="P21" s="92"/>
      <c r="Q21" s="282">
        <f t="shared" si="2"/>
        <v>231</v>
      </c>
      <c r="R21" s="58">
        <v>49</v>
      </c>
      <c r="S21" s="3"/>
      <c r="T21" s="3"/>
      <c r="U21" s="92"/>
      <c r="V21" s="282">
        <f t="shared" si="3"/>
        <v>49</v>
      </c>
      <c r="W21" s="58">
        <v>49.5</v>
      </c>
      <c r="X21" s="3"/>
      <c r="Y21" s="3"/>
      <c r="Z21" s="92"/>
      <c r="AA21" s="282">
        <f t="shared" si="4"/>
        <v>49.5</v>
      </c>
      <c r="AB21" s="58">
        <v>45.5</v>
      </c>
      <c r="AC21" s="3"/>
      <c r="AD21" s="3"/>
      <c r="AE21" s="92"/>
      <c r="AF21" s="282">
        <f t="shared" si="5"/>
        <v>45.5</v>
      </c>
      <c r="AG21" s="58"/>
      <c r="AH21" s="3"/>
      <c r="AI21" s="3"/>
      <c r="AJ21" s="92"/>
      <c r="AK21" s="279">
        <f t="shared" si="6"/>
        <v>0</v>
      </c>
      <c r="AL21" s="58"/>
      <c r="AM21" s="3"/>
      <c r="AN21" s="3"/>
      <c r="AO21" s="92"/>
      <c r="AP21" s="279">
        <f t="shared" si="7"/>
        <v>0</v>
      </c>
      <c r="AQ21" s="58">
        <v>59</v>
      </c>
      <c r="AR21" s="3"/>
      <c r="AS21" s="3"/>
      <c r="AT21" s="92"/>
      <c r="AU21" s="282">
        <f t="shared" si="8"/>
        <v>59</v>
      </c>
      <c r="AV21" s="58"/>
      <c r="AW21" s="3"/>
      <c r="AX21" s="3"/>
      <c r="AY21" s="92"/>
      <c r="AZ21" s="282">
        <f t="shared" si="9"/>
        <v>0</v>
      </c>
      <c r="BA21" s="284">
        <v>0</v>
      </c>
      <c r="BB21" s="284">
        <v>0</v>
      </c>
      <c r="BC21" s="284">
        <v>0</v>
      </c>
      <c r="BD21" s="278">
        <v>0</v>
      </c>
      <c r="BE21" s="284">
        <v>115</v>
      </c>
      <c r="BF21" s="278">
        <v>0</v>
      </c>
      <c r="BG21" s="83">
        <f>BE21+BC21+BB21+BA21+AZ21+AU21+AF21+AA21+V21+Q21+L21+G21</f>
        <v>819.5</v>
      </c>
      <c r="BH21" s="79">
        <v>17</v>
      </c>
      <c r="BI21" s="5">
        <v>88</v>
      </c>
      <c r="BJ21" s="3"/>
      <c r="BK21" s="3"/>
      <c r="BL21" s="92"/>
      <c r="BM21" s="282">
        <f t="shared" si="10"/>
        <v>88</v>
      </c>
      <c r="BN21" s="58">
        <v>56.5</v>
      </c>
      <c r="BO21" s="3">
        <v>96</v>
      </c>
      <c r="BP21" s="3"/>
      <c r="BQ21" s="92"/>
      <c r="BR21" s="282">
        <f t="shared" si="11"/>
        <v>152.5</v>
      </c>
      <c r="BS21" s="58">
        <v>70</v>
      </c>
      <c r="BT21" s="3">
        <v>98</v>
      </c>
      <c r="BU21" s="3"/>
      <c r="BV21" s="92"/>
      <c r="BW21" s="282">
        <f t="shared" si="12"/>
        <v>168</v>
      </c>
      <c r="BX21" s="58">
        <v>68.5</v>
      </c>
      <c r="BY21" s="3"/>
      <c r="BZ21" s="3"/>
      <c r="CA21" s="92"/>
      <c r="CB21" s="282">
        <f t="shared" si="13"/>
        <v>68.5</v>
      </c>
      <c r="CC21" s="58">
        <v>33.299999999999997</v>
      </c>
      <c r="CD21" s="3"/>
      <c r="CE21" s="3"/>
      <c r="CF21" s="92"/>
      <c r="CG21" s="282">
        <f t="shared" si="14"/>
        <v>33.299999999999997</v>
      </c>
      <c r="CH21" s="58">
        <v>33.9</v>
      </c>
      <c r="CI21" s="3"/>
      <c r="CJ21" s="3"/>
      <c r="CK21" s="92"/>
      <c r="CL21" s="282">
        <f t="shared" si="15"/>
        <v>33.9</v>
      </c>
      <c r="CM21" s="58">
        <v>33</v>
      </c>
      <c r="CN21" s="3"/>
      <c r="CO21" s="3"/>
      <c r="CP21" s="92"/>
      <c r="CQ21" s="279">
        <f t="shared" si="16"/>
        <v>33</v>
      </c>
      <c r="CR21" s="58">
        <v>75</v>
      </c>
      <c r="CS21" s="3">
        <v>101</v>
      </c>
      <c r="CT21" s="3"/>
      <c r="CU21" s="92"/>
      <c r="CV21" s="282">
        <f t="shared" si="17"/>
        <v>176</v>
      </c>
      <c r="CW21" s="58">
        <v>75</v>
      </c>
      <c r="CX21" s="3"/>
      <c r="CY21" s="3"/>
      <c r="CZ21" s="92"/>
      <c r="DA21" s="282">
        <f t="shared" si="18"/>
        <v>75</v>
      </c>
      <c r="DB21" s="58"/>
      <c r="DC21" s="3"/>
      <c r="DD21" s="3"/>
      <c r="DE21" s="92"/>
      <c r="DF21" s="279">
        <f t="shared" si="19"/>
        <v>0</v>
      </c>
      <c r="DG21" s="278">
        <v>0</v>
      </c>
      <c r="DH21" s="278">
        <v>0</v>
      </c>
      <c r="DI21" s="284">
        <v>0</v>
      </c>
      <c r="DJ21" s="284">
        <v>0</v>
      </c>
      <c r="DK21" s="284">
        <v>57.5</v>
      </c>
      <c r="DL21" s="284">
        <v>0</v>
      </c>
      <c r="DM21" s="84">
        <f>DL21+DK21+DJ21+DI21+DA21+CV21+CL21+CG21+CB21+BW21+BR21+BM21</f>
        <v>852.7</v>
      </c>
      <c r="DN21" s="81">
        <v>17</v>
      </c>
      <c r="DO21" s="163">
        <f t="shared" si="20"/>
        <v>1672.2</v>
      </c>
      <c r="DP21" s="165">
        <v>17</v>
      </c>
    </row>
    <row r="22" spans="1:120" ht="16.5" customHeight="1" x14ac:dyDescent="0.25">
      <c r="A22" s="16">
        <v>18</v>
      </c>
      <c r="B22" s="19" t="s">
        <v>8</v>
      </c>
      <c r="C22" s="5">
        <v>52</v>
      </c>
      <c r="D22" s="3"/>
      <c r="E22" s="3"/>
      <c r="F22" s="92"/>
      <c r="G22" s="282">
        <f t="shared" si="0"/>
        <v>52</v>
      </c>
      <c r="H22" s="58">
        <v>45.5</v>
      </c>
      <c r="I22" s="3">
        <v>88</v>
      </c>
      <c r="J22" s="3"/>
      <c r="K22" s="92"/>
      <c r="L22" s="282">
        <f t="shared" si="1"/>
        <v>133.5</v>
      </c>
      <c r="M22" s="58">
        <v>56</v>
      </c>
      <c r="N22" s="3"/>
      <c r="O22" s="3"/>
      <c r="P22" s="92"/>
      <c r="Q22" s="282">
        <f t="shared" si="2"/>
        <v>56</v>
      </c>
      <c r="R22" s="58">
        <v>81</v>
      </c>
      <c r="S22" s="3"/>
      <c r="T22" s="3"/>
      <c r="U22" s="92"/>
      <c r="V22" s="282">
        <f t="shared" si="3"/>
        <v>81</v>
      </c>
      <c r="W22" s="58">
        <v>81</v>
      </c>
      <c r="X22" s="3"/>
      <c r="Y22" s="3"/>
      <c r="Z22" s="92"/>
      <c r="AA22" s="282">
        <f t="shared" si="4"/>
        <v>81</v>
      </c>
      <c r="AB22" s="58">
        <v>84</v>
      </c>
      <c r="AC22" s="3"/>
      <c r="AD22" s="3"/>
      <c r="AE22" s="92"/>
      <c r="AF22" s="282">
        <f t="shared" si="5"/>
        <v>84</v>
      </c>
      <c r="AG22" s="58"/>
      <c r="AH22" s="3"/>
      <c r="AI22" s="3"/>
      <c r="AJ22" s="92"/>
      <c r="AK22" s="279">
        <f t="shared" si="6"/>
        <v>0</v>
      </c>
      <c r="AL22" s="58"/>
      <c r="AM22" s="3"/>
      <c r="AN22" s="3"/>
      <c r="AO22" s="92"/>
      <c r="AP22" s="279">
        <f t="shared" si="7"/>
        <v>0</v>
      </c>
      <c r="AQ22" s="58"/>
      <c r="AR22" s="3"/>
      <c r="AS22" s="3"/>
      <c r="AT22" s="92"/>
      <c r="AU22" s="282">
        <f t="shared" si="8"/>
        <v>0</v>
      </c>
      <c r="AV22" s="58"/>
      <c r="AW22" s="3"/>
      <c r="AX22" s="3"/>
      <c r="AY22" s="92"/>
      <c r="AZ22" s="282">
        <f t="shared" si="9"/>
        <v>0</v>
      </c>
      <c r="BA22" s="286">
        <v>50</v>
      </c>
      <c r="BB22" s="285">
        <v>0</v>
      </c>
      <c r="BC22" s="285">
        <v>90</v>
      </c>
      <c r="BD22" s="285">
        <v>47.5</v>
      </c>
      <c r="BE22" s="280">
        <v>0</v>
      </c>
      <c r="BF22" s="280">
        <v>0</v>
      </c>
      <c r="BG22" s="83">
        <f>BD22+BC22+BB22+BA22+AZ22+AU22+AF22+AA22+V22+Q22+L22+G22</f>
        <v>675</v>
      </c>
      <c r="BH22" s="79">
        <v>20</v>
      </c>
      <c r="BI22" s="5">
        <v>109</v>
      </c>
      <c r="BJ22" s="3"/>
      <c r="BK22" s="3"/>
      <c r="BL22" s="92"/>
      <c r="BM22" s="282">
        <f t="shared" si="10"/>
        <v>109</v>
      </c>
      <c r="BN22" s="58">
        <v>101</v>
      </c>
      <c r="BO22" s="3"/>
      <c r="BP22" s="3"/>
      <c r="BQ22" s="92"/>
      <c r="BR22" s="282">
        <f t="shared" si="11"/>
        <v>101</v>
      </c>
      <c r="BS22" s="58">
        <v>106</v>
      </c>
      <c r="BT22" s="3"/>
      <c r="BU22" s="3"/>
      <c r="BV22" s="92"/>
      <c r="BW22" s="282">
        <f t="shared" si="12"/>
        <v>106</v>
      </c>
      <c r="BX22" s="58"/>
      <c r="BY22" s="3"/>
      <c r="BZ22" s="3"/>
      <c r="CA22" s="92"/>
      <c r="CB22" s="282">
        <f t="shared" si="13"/>
        <v>0</v>
      </c>
      <c r="CC22" s="58">
        <v>59</v>
      </c>
      <c r="CD22" s="3"/>
      <c r="CE22" s="3"/>
      <c r="CF22" s="92"/>
      <c r="CG22" s="282">
        <f t="shared" si="14"/>
        <v>59</v>
      </c>
      <c r="CH22" s="58"/>
      <c r="CI22" s="3"/>
      <c r="CJ22" s="3"/>
      <c r="CK22" s="92"/>
      <c r="CL22" s="282">
        <f t="shared" si="15"/>
        <v>0</v>
      </c>
      <c r="CM22" s="58"/>
      <c r="CN22" s="3"/>
      <c r="CO22" s="3"/>
      <c r="CP22" s="92"/>
      <c r="CQ22" s="282">
        <f t="shared" si="16"/>
        <v>0</v>
      </c>
      <c r="CR22" s="58">
        <v>130</v>
      </c>
      <c r="CS22" s="3"/>
      <c r="CT22" s="3"/>
      <c r="CU22" s="92"/>
      <c r="CV22" s="282">
        <f t="shared" si="17"/>
        <v>130</v>
      </c>
      <c r="CW22" s="58"/>
      <c r="CX22" s="3"/>
      <c r="CY22" s="3"/>
      <c r="CZ22" s="92"/>
      <c r="DA22" s="279">
        <f t="shared" si="18"/>
        <v>0</v>
      </c>
      <c r="DB22" s="58"/>
      <c r="DC22" s="3"/>
      <c r="DD22" s="3"/>
      <c r="DE22" s="92"/>
      <c r="DF22" s="279">
        <f t="shared" si="19"/>
        <v>0</v>
      </c>
      <c r="DG22" s="278">
        <v>0</v>
      </c>
      <c r="DH22" s="278">
        <v>0</v>
      </c>
      <c r="DI22" s="284">
        <v>45</v>
      </c>
      <c r="DJ22" s="284">
        <v>103</v>
      </c>
      <c r="DK22" s="284">
        <v>57.5</v>
      </c>
      <c r="DL22" s="284">
        <v>0</v>
      </c>
      <c r="DM22" s="84">
        <f>DK22+DJ22+DI22+CV22+CG22+BW22+BR22+BM22</f>
        <v>710.5</v>
      </c>
      <c r="DN22" s="81">
        <v>18</v>
      </c>
      <c r="DO22" s="163">
        <f t="shared" si="20"/>
        <v>1385.5</v>
      </c>
      <c r="DP22" s="165">
        <v>18</v>
      </c>
    </row>
    <row r="23" spans="1:120" ht="16.5" customHeight="1" x14ac:dyDescent="0.25">
      <c r="A23" s="16">
        <v>19</v>
      </c>
      <c r="B23" s="17" t="s">
        <v>26</v>
      </c>
      <c r="C23" s="34">
        <v>134</v>
      </c>
      <c r="D23" s="35">
        <v>39.5</v>
      </c>
      <c r="E23" s="35">
        <v>60</v>
      </c>
      <c r="F23" s="161"/>
      <c r="G23" s="282">
        <f t="shared" si="0"/>
        <v>233.5</v>
      </c>
      <c r="H23" s="65">
        <v>150</v>
      </c>
      <c r="I23" s="35">
        <v>85</v>
      </c>
      <c r="J23" s="35"/>
      <c r="K23" s="161"/>
      <c r="L23" s="282">
        <f t="shared" si="1"/>
        <v>235</v>
      </c>
      <c r="M23" s="65">
        <v>69</v>
      </c>
      <c r="N23" s="35">
        <v>59</v>
      </c>
      <c r="O23" s="35"/>
      <c r="P23" s="161"/>
      <c r="Q23" s="282">
        <f t="shared" si="2"/>
        <v>128</v>
      </c>
      <c r="R23" s="65">
        <v>96</v>
      </c>
      <c r="S23" s="35">
        <v>59</v>
      </c>
      <c r="T23" s="35"/>
      <c r="U23" s="161"/>
      <c r="V23" s="282">
        <f t="shared" si="3"/>
        <v>155</v>
      </c>
      <c r="W23" s="65">
        <v>63</v>
      </c>
      <c r="X23" s="35">
        <v>50</v>
      </c>
      <c r="Y23" s="35"/>
      <c r="Z23" s="161"/>
      <c r="AA23" s="282">
        <f t="shared" si="4"/>
        <v>113</v>
      </c>
      <c r="AB23" s="65"/>
      <c r="AC23" s="35"/>
      <c r="AD23" s="35"/>
      <c r="AE23" s="161"/>
      <c r="AF23" s="279">
        <f t="shared" si="5"/>
        <v>0</v>
      </c>
      <c r="AG23" s="65"/>
      <c r="AH23" s="35"/>
      <c r="AI23" s="35"/>
      <c r="AJ23" s="161"/>
      <c r="AK23" s="279">
        <f t="shared" si="6"/>
        <v>0</v>
      </c>
      <c r="AL23" s="65">
        <v>110</v>
      </c>
      <c r="AM23" s="35"/>
      <c r="AN23" s="35"/>
      <c r="AO23" s="161"/>
      <c r="AP23" s="282">
        <f t="shared" si="7"/>
        <v>110</v>
      </c>
      <c r="AQ23" s="58">
        <v>102</v>
      </c>
      <c r="AR23" s="3"/>
      <c r="AS23" s="3"/>
      <c r="AT23" s="92"/>
      <c r="AU23" s="282">
        <f t="shared" si="8"/>
        <v>102</v>
      </c>
      <c r="AV23" s="65"/>
      <c r="AW23" s="35"/>
      <c r="AX23" s="35"/>
      <c r="AY23" s="161"/>
      <c r="AZ23" s="282">
        <f t="shared" si="9"/>
        <v>0</v>
      </c>
      <c r="BA23" s="284">
        <v>0</v>
      </c>
      <c r="BB23" s="284">
        <v>0</v>
      </c>
      <c r="BC23" s="278">
        <v>0</v>
      </c>
      <c r="BD23" s="284">
        <v>100</v>
      </c>
      <c r="BE23" s="284">
        <v>125</v>
      </c>
      <c r="BF23" s="278">
        <v>0</v>
      </c>
      <c r="BG23" s="83">
        <f>BE23+BD23+BB23+BA23+AZ23+AU23+AP23+AA23+V23+Q23+L23+G23</f>
        <v>1301.5</v>
      </c>
      <c r="BH23" s="77">
        <v>14</v>
      </c>
      <c r="BI23" s="34"/>
      <c r="BJ23" s="35"/>
      <c r="BK23" s="35"/>
      <c r="BL23" s="161"/>
      <c r="BM23" s="282">
        <f t="shared" si="10"/>
        <v>0</v>
      </c>
      <c r="BN23" s="65"/>
      <c r="BO23" s="35"/>
      <c r="BP23" s="35"/>
      <c r="BQ23" s="161"/>
      <c r="BR23" s="282">
        <f t="shared" si="11"/>
        <v>0</v>
      </c>
      <c r="BS23" s="65"/>
      <c r="BT23" s="35"/>
      <c r="BU23" s="35"/>
      <c r="BV23" s="161"/>
      <c r="BW23" s="282">
        <f t="shared" si="12"/>
        <v>0</v>
      </c>
      <c r="BX23" s="65"/>
      <c r="BY23" s="35"/>
      <c r="BZ23" s="35"/>
      <c r="CA23" s="161"/>
      <c r="CB23" s="282">
        <f t="shared" si="13"/>
        <v>0</v>
      </c>
      <c r="CC23" s="65"/>
      <c r="CD23" s="35"/>
      <c r="CE23" s="35"/>
      <c r="CF23" s="161"/>
      <c r="CG23" s="282">
        <f t="shared" si="14"/>
        <v>0</v>
      </c>
      <c r="CH23" s="65"/>
      <c r="CI23" s="35"/>
      <c r="CJ23" s="35"/>
      <c r="CK23" s="161"/>
      <c r="CL23" s="282">
        <f t="shared" si="15"/>
        <v>0</v>
      </c>
      <c r="CM23" s="65"/>
      <c r="CN23" s="35"/>
      <c r="CO23" s="35"/>
      <c r="CP23" s="161"/>
      <c r="CQ23" s="282">
        <f t="shared" si="16"/>
        <v>0</v>
      </c>
      <c r="CR23" s="65"/>
      <c r="CS23" s="35"/>
      <c r="CT23" s="35"/>
      <c r="CU23" s="161"/>
      <c r="CV23" s="282">
        <f t="shared" si="17"/>
        <v>0</v>
      </c>
      <c r="CW23" s="58"/>
      <c r="CX23" s="3"/>
      <c r="CY23" s="3"/>
      <c r="CZ23" s="92"/>
      <c r="DA23" s="279">
        <f t="shared" si="18"/>
        <v>0</v>
      </c>
      <c r="DB23" s="65"/>
      <c r="DC23" s="35"/>
      <c r="DD23" s="35"/>
      <c r="DE23" s="161"/>
      <c r="DF23" s="279">
        <f t="shared" si="19"/>
        <v>0</v>
      </c>
      <c r="DG23" s="284">
        <v>0</v>
      </c>
      <c r="DH23" s="284">
        <v>0</v>
      </c>
      <c r="DI23" s="284">
        <v>0</v>
      </c>
      <c r="DJ23" s="278">
        <v>0</v>
      </c>
      <c r="DK23" s="278">
        <v>0</v>
      </c>
      <c r="DL23" s="284">
        <v>0</v>
      </c>
      <c r="DM23" s="84">
        <v>0</v>
      </c>
      <c r="DN23" s="78"/>
      <c r="DO23" s="163">
        <f t="shared" si="20"/>
        <v>1301.5</v>
      </c>
      <c r="DP23" s="164">
        <v>19</v>
      </c>
    </row>
    <row r="24" spans="1:120" ht="16.5" customHeight="1" x14ac:dyDescent="0.25">
      <c r="A24" s="16">
        <v>20</v>
      </c>
      <c r="B24" s="17" t="s">
        <v>4</v>
      </c>
      <c r="C24" s="5">
        <v>48</v>
      </c>
      <c r="D24" s="3">
        <v>46.5</v>
      </c>
      <c r="E24" s="3">
        <v>34.5</v>
      </c>
      <c r="F24" s="92"/>
      <c r="G24" s="282">
        <f t="shared" si="0"/>
        <v>129</v>
      </c>
      <c r="H24" s="58">
        <v>59</v>
      </c>
      <c r="I24" s="3">
        <v>48</v>
      </c>
      <c r="J24" s="3"/>
      <c r="K24" s="92"/>
      <c r="L24" s="282">
        <f t="shared" si="1"/>
        <v>107</v>
      </c>
      <c r="M24" s="58">
        <v>61</v>
      </c>
      <c r="N24" s="3">
        <v>33.5</v>
      </c>
      <c r="O24" s="3"/>
      <c r="P24" s="92"/>
      <c r="Q24" s="282">
        <f t="shared" si="2"/>
        <v>94.5</v>
      </c>
      <c r="R24" s="58">
        <v>42.5</v>
      </c>
      <c r="S24" s="3">
        <v>22.5</v>
      </c>
      <c r="T24" s="3">
        <v>21.5</v>
      </c>
      <c r="U24" s="92"/>
      <c r="V24" s="282">
        <f t="shared" si="3"/>
        <v>86.5</v>
      </c>
      <c r="W24" s="58">
        <v>67</v>
      </c>
      <c r="X24" s="3">
        <v>39.5</v>
      </c>
      <c r="Y24" s="3">
        <v>38.5</v>
      </c>
      <c r="Z24" s="92">
        <v>25.5</v>
      </c>
      <c r="AA24" s="282">
        <f t="shared" si="4"/>
        <v>170.5</v>
      </c>
      <c r="AB24" s="58">
        <v>75</v>
      </c>
      <c r="AC24" s="3">
        <v>48</v>
      </c>
      <c r="AD24" s="3">
        <v>38</v>
      </c>
      <c r="AE24" s="92"/>
      <c r="AF24" s="282">
        <f t="shared" si="5"/>
        <v>161</v>
      </c>
      <c r="AG24" s="58">
        <v>56.5</v>
      </c>
      <c r="AH24" s="3"/>
      <c r="AI24" s="3"/>
      <c r="AJ24" s="92"/>
      <c r="AK24" s="279">
        <f t="shared" si="6"/>
        <v>56.5</v>
      </c>
      <c r="AL24" s="58">
        <v>57.5</v>
      </c>
      <c r="AM24" s="3"/>
      <c r="AN24" s="3"/>
      <c r="AO24" s="92"/>
      <c r="AP24" s="282">
        <f t="shared" si="7"/>
        <v>57.5</v>
      </c>
      <c r="AQ24" s="58">
        <v>52</v>
      </c>
      <c r="AR24" s="3"/>
      <c r="AS24" s="3"/>
      <c r="AT24" s="92"/>
      <c r="AU24" s="279">
        <f t="shared" si="8"/>
        <v>52</v>
      </c>
      <c r="AV24" s="58">
        <v>54.5</v>
      </c>
      <c r="AW24" s="3">
        <v>4.5</v>
      </c>
      <c r="AX24" s="3"/>
      <c r="AY24" s="92"/>
      <c r="AZ24" s="282">
        <f t="shared" si="9"/>
        <v>59</v>
      </c>
      <c r="BA24" s="284">
        <v>52.5</v>
      </c>
      <c r="BB24" s="284">
        <v>0</v>
      </c>
      <c r="BC24" s="278">
        <v>0</v>
      </c>
      <c r="BD24" s="278">
        <v>0</v>
      </c>
      <c r="BE24" s="284">
        <v>92.5</v>
      </c>
      <c r="BF24" s="284">
        <v>172.5</v>
      </c>
      <c r="BG24" s="83">
        <f>BF24+BE24+BB24+BA24+AZ24+AP24+AF24+AA24+V24+Q24+L24+G24</f>
        <v>1182.5</v>
      </c>
      <c r="BH24" s="79">
        <v>16</v>
      </c>
      <c r="BI24" s="5"/>
      <c r="BJ24" s="3"/>
      <c r="BK24" s="3"/>
      <c r="BL24" s="92"/>
      <c r="BM24" s="282">
        <f t="shared" si="10"/>
        <v>0</v>
      </c>
      <c r="BN24" s="58"/>
      <c r="BO24" s="3"/>
      <c r="BP24" s="3"/>
      <c r="BQ24" s="92"/>
      <c r="BR24" s="282">
        <f t="shared" si="11"/>
        <v>0</v>
      </c>
      <c r="BS24" s="58"/>
      <c r="BT24" s="3"/>
      <c r="BU24" s="3"/>
      <c r="BV24" s="92"/>
      <c r="BW24" s="282">
        <f t="shared" si="12"/>
        <v>0</v>
      </c>
      <c r="BX24" s="58"/>
      <c r="BY24" s="3"/>
      <c r="BZ24" s="3"/>
      <c r="CA24" s="92"/>
      <c r="CB24" s="282">
        <f t="shared" si="13"/>
        <v>0</v>
      </c>
      <c r="CC24" s="58"/>
      <c r="CD24" s="3"/>
      <c r="CE24" s="3"/>
      <c r="CF24" s="92"/>
      <c r="CG24" s="282">
        <f t="shared" si="14"/>
        <v>0</v>
      </c>
      <c r="CH24" s="58"/>
      <c r="CI24" s="3"/>
      <c r="CJ24" s="3"/>
      <c r="CK24" s="92"/>
      <c r="CL24" s="282">
        <f t="shared" si="15"/>
        <v>0</v>
      </c>
      <c r="CM24" s="58"/>
      <c r="CN24" s="3"/>
      <c r="CO24" s="3"/>
      <c r="CP24" s="92"/>
      <c r="CQ24" s="282">
        <f t="shared" si="16"/>
        <v>0</v>
      </c>
      <c r="CR24" s="58"/>
      <c r="CS24" s="3"/>
      <c r="CT24" s="3"/>
      <c r="CU24" s="92"/>
      <c r="CV24" s="282">
        <f t="shared" si="17"/>
        <v>0</v>
      </c>
      <c r="CW24" s="58"/>
      <c r="CX24" s="3"/>
      <c r="CY24" s="3"/>
      <c r="CZ24" s="92"/>
      <c r="DA24" s="279">
        <f t="shared" si="18"/>
        <v>0</v>
      </c>
      <c r="DB24" s="58"/>
      <c r="DC24" s="3"/>
      <c r="DD24" s="3"/>
      <c r="DE24" s="92"/>
      <c r="DF24" s="279">
        <f t="shared" si="19"/>
        <v>0</v>
      </c>
      <c r="DG24" s="278">
        <v>0</v>
      </c>
      <c r="DH24" s="278">
        <v>0</v>
      </c>
      <c r="DI24" s="284">
        <v>0</v>
      </c>
      <c r="DJ24" s="284">
        <v>0</v>
      </c>
      <c r="DK24" s="284">
        <v>0</v>
      </c>
      <c r="DL24" s="284">
        <v>0</v>
      </c>
      <c r="DM24" s="84">
        <v>0</v>
      </c>
      <c r="DN24" s="81"/>
      <c r="DO24" s="163">
        <f t="shared" si="20"/>
        <v>1182.5</v>
      </c>
      <c r="DP24" s="165">
        <v>20</v>
      </c>
    </row>
    <row r="25" spans="1:120" ht="16.5" customHeight="1" x14ac:dyDescent="0.25">
      <c r="A25" s="16">
        <v>21</v>
      </c>
      <c r="B25" s="17" t="s">
        <v>3</v>
      </c>
      <c r="C25" s="5">
        <v>58</v>
      </c>
      <c r="D25" s="3">
        <v>62</v>
      </c>
      <c r="E25" s="3">
        <v>51</v>
      </c>
      <c r="F25" s="92"/>
      <c r="G25" s="282">
        <f t="shared" si="0"/>
        <v>171</v>
      </c>
      <c r="H25" s="58"/>
      <c r="I25" s="3"/>
      <c r="J25" s="3"/>
      <c r="K25" s="92"/>
      <c r="L25" s="279">
        <f t="shared" si="1"/>
        <v>0</v>
      </c>
      <c r="M25" s="58">
        <v>65</v>
      </c>
      <c r="N25" s="3">
        <v>107</v>
      </c>
      <c r="O25" s="3">
        <v>54</v>
      </c>
      <c r="P25" s="92"/>
      <c r="Q25" s="282">
        <f t="shared" si="2"/>
        <v>226</v>
      </c>
      <c r="R25" s="58">
        <v>82</v>
      </c>
      <c r="S25" s="3">
        <v>60</v>
      </c>
      <c r="T25" s="3"/>
      <c r="U25" s="92"/>
      <c r="V25" s="282">
        <f t="shared" si="3"/>
        <v>142</v>
      </c>
      <c r="W25" s="58">
        <v>59</v>
      </c>
      <c r="X25" s="3"/>
      <c r="Y25" s="3"/>
      <c r="Z25" s="92"/>
      <c r="AA25" s="282">
        <f t="shared" si="4"/>
        <v>59</v>
      </c>
      <c r="AB25" s="58"/>
      <c r="AC25" s="3"/>
      <c r="AD25" s="3"/>
      <c r="AE25" s="92"/>
      <c r="AF25" s="279">
        <f t="shared" si="5"/>
        <v>0</v>
      </c>
      <c r="AG25" s="58"/>
      <c r="AH25" s="3"/>
      <c r="AI25" s="3"/>
      <c r="AJ25" s="92"/>
      <c r="AK25" s="282">
        <f t="shared" si="6"/>
        <v>0</v>
      </c>
      <c r="AL25" s="58"/>
      <c r="AM25" s="3"/>
      <c r="AN25" s="3"/>
      <c r="AO25" s="92"/>
      <c r="AP25" s="282">
        <f t="shared" si="7"/>
        <v>0</v>
      </c>
      <c r="AQ25" s="58"/>
      <c r="AR25" s="3"/>
      <c r="AS25" s="3"/>
      <c r="AT25" s="92"/>
      <c r="AU25" s="282">
        <f t="shared" si="8"/>
        <v>0</v>
      </c>
      <c r="AV25" s="58"/>
      <c r="AW25" s="3"/>
      <c r="AX25" s="3"/>
      <c r="AY25" s="92"/>
      <c r="AZ25" s="282">
        <f t="shared" si="9"/>
        <v>0</v>
      </c>
      <c r="BA25" s="284">
        <v>0</v>
      </c>
      <c r="BB25" s="284">
        <v>0</v>
      </c>
      <c r="BC25" s="278">
        <v>0</v>
      </c>
      <c r="BD25" s="284">
        <v>100</v>
      </c>
      <c r="BE25" s="278">
        <v>0</v>
      </c>
      <c r="BF25" s="284">
        <v>0</v>
      </c>
      <c r="BG25" s="83">
        <f>BF25+BD25+BB25+BA25+AZ25+AU25+AP25+AK25+AA25+V25+Q25+G25</f>
        <v>698</v>
      </c>
      <c r="BH25" s="79">
        <v>18</v>
      </c>
      <c r="BI25" s="5">
        <v>53</v>
      </c>
      <c r="BJ25" s="3"/>
      <c r="BK25" s="3"/>
      <c r="BL25" s="92"/>
      <c r="BM25" s="282">
        <f t="shared" si="10"/>
        <v>53</v>
      </c>
      <c r="BN25" s="58"/>
      <c r="BO25" s="3"/>
      <c r="BP25" s="3"/>
      <c r="BQ25" s="92"/>
      <c r="BR25" s="279">
        <f t="shared" si="11"/>
        <v>0</v>
      </c>
      <c r="BS25" s="58">
        <v>75</v>
      </c>
      <c r="BT25" s="3"/>
      <c r="BU25" s="3"/>
      <c r="BV25" s="92"/>
      <c r="BW25" s="282">
        <f t="shared" si="12"/>
        <v>75</v>
      </c>
      <c r="BX25" s="58">
        <v>50</v>
      </c>
      <c r="BY25" s="3"/>
      <c r="BZ25" s="3"/>
      <c r="CA25" s="92"/>
      <c r="CB25" s="282">
        <f t="shared" si="13"/>
        <v>50</v>
      </c>
      <c r="CC25" s="58">
        <v>53.5</v>
      </c>
      <c r="CD25" s="3"/>
      <c r="CE25" s="3"/>
      <c r="CF25" s="92"/>
      <c r="CG25" s="282">
        <f t="shared" si="14"/>
        <v>53.5</v>
      </c>
      <c r="CH25" s="58">
        <v>45.5</v>
      </c>
      <c r="CI25" s="3"/>
      <c r="CJ25" s="3"/>
      <c r="CK25" s="92"/>
      <c r="CL25" s="282">
        <f t="shared" si="15"/>
        <v>45.5</v>
      </c>
      <c r="CM25" s="58">
        <v>58</v>
      </c>
      <c r="CN25" s="3"/>
      <c r="CO25" s="3"/>
      <c r="CP25" s="92"/>
      <c r="CQ25" s="282">
        <f t="shared" si="16"/>
        <v>58</v>
      </c>
      <c r="CR25" s="58"/>
      <c r="CS25" s="3"/>
      <c r="CT25" s="3"/>
      <c r="CU25" s="92"/>
      <c r="CV25" s="279">
        <f t="shared" si="17"/>
        <v>0</v>
      </c>
      <c r="CW25" s="58">
        <v>54</v>
      </c>
      <c r="CX25" s="3"/>
      <c r="CY25" s="3"/>
      <c r="CZ25" s="92"/>
      <c r="DA25" s="282">
        <f t="shared" si="18"/>
        <v>54</v>
      </c>
      <c r="DB25" s="58">
        <v>55.5</v>
      </c>
      <c r="DC25" s="3"/>
      <c r="DD25" s="3"/>
      <c r="DE25" s="92"/>
      <c r="DF25" s="282">
        <f t="shared" si="19"/>
        <v>55.5</v>
      </c>
      <c r="DG25" s="278">
        <v>0</v>
      </c>
      <c r="DH25" s="278">
        <v>0</v>
      </c>
      <c r="DI25" s="284">
        <v>0</v>
      </c>
      <c r="DJ25" s="284">
        <v>0</v>
      </c>
      <c r="DK25" s="284">
        <v>0</v>
      </c>
      <c r="DL25" s="284">
        <v>0</v>
      </c>
      <c r="DM25" s="84">
        <f>DF25++DA25+CQ25+CL25+CG25+CB25+BW25+BM25</f>
        <v>444.5</v>
      </c>
      <c r="DN25" s="81">
        <v>19</v>
      </c>
      <c r="DO25" s="163">
        <f t="shared" si="20"/>
        <v>1142.5</v>
      </c>
      <c r="DP25" s="165">
        <v>21</v>
      </c>
    </row>
    <row r="26" spans="1:120" ht="16.5" customHeight="1" x14ac:dyDescent="0.25">
      <c r="A26" s="16">
        <v>22</v>
      </c>
      <c r="B26" s="17" t="s">
        <v>12</v>
      </c>
      <c r="C26" s="3"/>
      <c r="D26" s="3"/>
      <c r="E26" s="3"/>
      <c r="F26" s="229"/>
      <c r="G26" s="282">
        <f t="shared" si="0"/>
        <v>0</v>
      </c>
      <c r="H26" s="58"/>
      <c r="I26" s="3"/>
      <c r="J26" s="3"/>
      <c r="K26" s="229"/>
      <c r="L26" s="282">
        <f t="shared" si="1"/>
        <v>0</v>
      </c>
      <c r="M26" s="58"/>
      <c r="N26" s="3"/>
      <c r="O26" s="3"/>
      <c r="P26" s="92"/>
      <c r="Q26" s="282">
        <f t="shared" si="2"/>
        <v>0</v>
      </c>
      <c r="R26" s="58"/>
      <c r="S26" s="3"/>
      <c r="T26" s="3"/>
      <c r="U26" s="92"/>
      <c r="V26" s="282">
        <f t="shared" si="3"/>
        <v>0</v>
      </c>
      <c r="W26" s="58"/>
      <c r="X26" s="3"/>
      <c r="Y26" s="3"/>
      <c r="Z26" s="92"/>
      <c r="AA26" s="282">
        <f t="shared" si="4"/>
        <v>0</v>
      </c>
      <c r="AB26" s="58"/>
      <c r="AC26" s="3"/>
      <c r="AD26" s="3"/>
      <c r="AE26" s="92"/>
      <c r="AF26" s="282">
        <f t="shared" si="5"/>
        <v>0</v>
      </c>
      <c r="AG26" s="58"/>
      <c r="AH26" s="3"/>
      <c r="AI26" s="3"/>
      <c r="AJ26" s="92"/>
      <c r="AK26" s="282">
        <f t="shared" si="6"/>
        <v>0</v>
      </c>
      <c r="AL26" s="58"/>
      <c r="AM26" s="3"/>
      <c r="AN26" s="3"/>
      <c r="AO26" s="92"/>
      <c r="AP26" s="282">
        <f t="shared" si="7"/>
        <v>0</v>
      </c>
      <c r="AQ26" s="58"/>
      <c r="AR26" s="3"/>
      <c r="AS26" s="3"/>
      <c r="AT26" s="92"/>
      <c r="AU26" s="282">
        <f t="shared" si="8"/>
        <v>0</v>
      </c>
      <c r="AV26" s="58"/>
      <c r="AW26" s="3"/>
      <c r="AX26" s="3"/>
      <c r="AY26" s="92"/>
      <c r="AZ26" s="282">
        <f t="shared" si="9"/>
        <v>0</v>
      </c>
      <c r="BA26" s="284">
        <v>0</v>
      </c>
      <c r="BB26" s="284">
        <v>0</v>
      </c>
      <c r="BC26" s="278">
        <v>0</v>
      </c>
      <c r="BD26" s="284">
        <v>0</v>
      </c>
      <c r="BE26" s="284">
        <v>0</v>
      </c>
      <c r="BF26" s="278">
        <v>0</v>
      </c>
      <c r="BG26" s="83">
        <v>0</v>
      </c>
      <c r="BH26" s="77"/>
      <c r="BI26" s="5"/>
      <c r="BJ26" s="3"/>
      <c r="BK26" s="3"/>
      <c r="BL26" s="92"/>
      <c r="BM26" s="282">
        <f t="shared" si="10"/>
        <v>0</v>
      </c>
      <c r="BN26" s="58"/>
      <c r="BO26" s="3"/>
      <c r="BP26" s="3"/>
      <c r="BQ26" s="92"/>
      <c r="BR26" s="282">
        <f t="shared" si="11"/>
        <v>0</v>
      </c>
      <c r="BS26" s="58"/>
      <c r="BT26" s="3"/>
      <c r="BU26" s="3"/>
      <c r="BV26" s="92"/>
      <c r="BW26" s="282">
        <f t="shared" si="12"/>
        <v>0</v>
      </c>
      <c r="BX26" s="58">
        <v>94</v>
      </c>
      <c r="BY26" s="3">
        <v>83</v>
      </c>
      <c r="BZ26" s="3">
        <v>76</v>
      </c>
      <c r="CA26" s="92"/>
      <c r="CB26" s="282">
        <f t="shared" si="13"/>
        <v>253</v>
      </c>
      <c r="CC26" s="58">
        <v>78</v>
      </c>
      <c r="CD26" s="3">
        <v>74</v>
      </c>
      <c r="CE26" s="3">
        <v>69</v>
      </c>
      <c r="CF26" s="92">
        <v>56</v>
      </c>
      <c r="CG26" s="282">
        <f t="shared" si="14"/>
        <v>277</v>
      </c>
      <c r="CH26" s="58">
        <v>78</v>
      </c>
      <c r="CI26" s="3">
        <v>73</v>
      </c>
      <c r="CJ26" s="3"/>
      <c r="CK26" s="92"/>
      <c r="CL26" s="282">
        <f t="shared" si="15"/>
        <v>151</v>
      </c>
      <c r="CM26" s="58"/>
      <c r="CN26" s="3"/>
      <c r="CO26" s="3"/>
      <c r="CP26" s="92"/>
      <c r="CQ26" s="282">
        <f t="shared" si="16"/>
        <v>0</v>
      </c>
      <c r="CR26" s="58"/>
      <c r="CS26" s="3"/>
      <c r="CT26" s="3"/>
      <c r="CU26" s="92"/>
      <c r="CV26" s="282">
        <f t="shared" si="17"/>
        <v>0</v>
      </c>
      <c r="CW26" s="58"/>
      <c r="CX26" s="3"/>
      <c r="CY26" s="3"/>
      <c r="CZ26" s="92"/>
      <c r="DA26" s="279">
        <f t="shared" si="18"/>
        <v>0</v>
      </c>
      <c r="DB26" s="58"/>
      <c r="DC26" s="3"/>
      <c r="DD26" s="3"/>
      <c r="DE26" s="92"/>
      <c r="DF26" s="279">
        <f t="shared" si="19"/>
        <v>0</v>
      </c>
      <c r="DG26" s="284">
        <v>210</v>
      </c>
      <c r="DH26" s="284">
        <v>0</v>
      </c>
      <c r="DI26" s="284">
        <v>95</v>
      </c>
      <c r="DJ26" s="278">
        <v>0</v>
      </c>
      <c r="DK26" s="278">
        <v>0</v>
      </c>
      <c r="DL26" s="284">
        <v>0</v>
      </c>
      <c r="DM26" s="84">
        <f>DL26+DI26+DH26+DG26+CV26+CQ26+CL26+CG26+CB26+BW26</f>
        <v>986</v>
      </c>
      <c r="DN26" s="78">
        <v>16</v>
      </c>
      <c r="DO26" s="163">
        <f t="shared" si="20"/>
        <v>986</v>
      </c>
      <c r="DP26" s="164">
        <v>22</v>
      </c>
    </row>
    <row r="27" spans="1:120" ht="16.5" customHeight="1" x14ac:dyDescent="0.25">
      <c r="A27" s="16">
        <v>23</v>
      </c>
      <c r="B27" s="18" t="s">
        <v>76</v>
      </c>
      <c r="C27" s="65">
        <v>90</v>
      </c>
      <c r="D27" s="35">
        <v>88</v>
      </c>
      <c r="E27" s="35">
        <v>80</v>
      </c>
      <c r="F27" s="290"/>
      <c r="G27" s="282">
        <f t="shared" si="0"/>
        <v>258</v>
      </c>
      <c r="H27" s="65"/>
      <c r="I27" s="35"/>
      <c r="J27" s="35"/>
      <c r="K27" s="290"/>
      <c r="L27" s="282">
        <f t="shared" si="1"/>
        <v>0</v>
      </c>
      <c r="M27" s="65">
        <v>118</v>
      </c>
      <c r="N27" s="35">
        <v>88</v>
      </c>
      <c r="O27" s="35">
        <v>77</v>
      </c>
      <c r="P27" s="161"/>
      <c r="Q27" s="282">
        <f t="shared" si="2"/>
        <v>283</v>
      </c>
      <c r="R27" s="65"/>
      <c r="S27" s="35"/>
      <c r="T27" s="35"/>
      <c r="U27" s="161"/>
      <c r="V27" s="282">
        <f t="shared" si="3"/>
        <v>0</v>
      </c>
      <c r="W27" s="65"/>
      <c r="X27" s="35"/>
      <c r="Y27" s="35"/>
      <c r="Z27" s="161"/>
      <c r="AA27" s="282">
        <f t="shared" si="4"/>
        <v>0</v>
      </c>
      <c r="AB27" s="65"/>
      <c r="AC27" s="35"/>
      <c r="AD27" s="35"/>
      <c r="AE27" s="161"/>
      <c r="AF27" s="282">
        <f t="shared" si="5"/>
        <v>0</v>
      </c>
      <c r="AG27" s="65"/>
      <c r="AH27" s="35"/>
      <c r="AI27" s="35"/>
      <c r="AJ27" s="161"/>
      <c r="AK27" s="282">
        <f t="shared" si="6"/>
        <v>0</v>
      </c>
      <c r="AL27" s="65"/>
      <c r="AM27" s="35"/>
      <c r="AN27" s="35"/>
      <c r="AO27" s="161"/>
      <c r="AP27" s="282">
        <f t="shared" si="7"/>
        <v>0</v>
      </c>
      <c r="AQ27" s="58"/>
      <c r="AR27" s="3"/>
      <c r="AS27" s="3"/>
      <c r="AT27" s="92"/>
      <c r="AU27" s="279">
        <f t="shared" si="8"/>
        <v>0</v>
      </c>
      <c r="AV27" s="65"/>
      <c r="AW27" s="35"/>
      <c r="AX27" s="35"/>
      <c r="AY27" s="161"/>
      <c r="AZ27" s="279">
        <f t="shared" si="9"/>
        <v>0</v>
      </c>
      <c r="BA27" s="284">
        <v>0</v>
      </c>
      <c r="BB27" s="284">
        <v>0</v>
      </c>
      <c r="BC27" s="278">
        <v>0</v>
      </c>
      <c r="BD27" s="284">
        <v>142.5</v>
      </c>
      <c r="BE27" s="284">
        <v>0</v>
      </c>
      <c r="BF27" s="278">
        <v>0</v>
      </c>
      <c r="BG27" s="83">
        <f>BE27+BD27+BB27+BA27+AP27+AK27+AF27+AA27+V27+Q27+L27+G27</f>
        <v>683.5</v>
      </c>
      <c r="BH27" s="79">
        <v>19</v>
      </c>
      <c r="BI27" s="34"/>
      <c r="BJ27" s="35"/>
      <c r="BK27" s="35"/>
      <c r="BL27" s="161"/>
      <c r="BM27" s="282">
        <f t="shared" si="10"/>
        <v>0</v>
      </c>
      <c r="BN27" s="65">
        <v>95</v>
      </c>
      <c r="BO27" s="35"/>
      <c r="BP27" s="35"/>
      <c r="BQ27" s="161"/>
      <c r="BR27" s="282">
        <f t="shared" si="11"/>
        <v>95</v>
      </c>
      <c r="BS27" s="65"/>
      <c r="BT27" s="35"/>
      <c r="BU27" s="35"/>
      <c r="BV27" s="161"/>
      <c r="BW27" s="282">
        <f t="shared" si="12"/>
        <v>0</v>
      </c>
      <c r="BX27" s="65"/>
      <c r="BY27" s="35"/>
      <c r="BZ27" s="35"/>
      <c r="CA27" s="161"/>
      <c r="CB27" s="282">
        <f t="shared" si="13"/>
        <v>0</v>
      </c>
      <c r="CC27" s="65"/>
      <c r="CD27" s="35"/>
      <c r="CE27" s="35"/>
      <c r="CF27" s="161"/>
      <c r="CG27" s="282">
        <f t="shared" si="14"/>
        <v>0</v>
      </c>
      <c r="CH27" s="65"/>
      <c r="CI27" s="35"/>
      <c r="CJ27" s="35"/>
      <c r="CK27" s="161"/>
      <c r="CL27" s="282">
        <f t="shared" si="15"/>
        <v>0</v>
      </c>
      <c r="CM27" s="65"/>
      <c r="CN27" s="35"/>
      <c r="CO27" s="35"/>
      <c r="CP27" s="161"/>
      <c r="CQ27" s="282">
        <f t="shared" si="16"/>
        <v>0</v>
      </c>
      <c r="CR27" s="65"/>
      <c r="CS27" s="35"/>
      <c r="CT27" s="35"/>
      <c r="CU27" s="161"/>
      <c r="CV27" s="282">
        <f t="shared" si="17"/>
        <v>0</v>
      </c>
      <c r="CW27" s="58"/>
      <c r="CX27" s="3"/>
      <c r="CY27" s="3"/>
      <c r="CZ27" s="92"/>
      <c r="DA27" s="279">
        <f t="shared" si="18"/>
        <v>0</v>
      </c>
      <c r="DB27" s="65"/>
      <c r="DC27" s="35"/>
      <c r="DD27" s="35"/>
      <c r="DE27" s="161"/>
      <c r="DF27" s="279">
        <f t="shared" si="19"/>
        <v>0</v>
      </c>
      <c r="DG27" s="284">
        <v>0</v>
      </c>
      <c r="DH27" s="284">
        <v>0</v>
      </c>
      <c r="DI27" s="284">
        <v>0</v>
      </c>
      <c r="DJ27" s="278">
        <v>0</v>
      </c>
      <c r="DK27" s="278">
        <v>0</v>
      </c>
      <c r="DL27" s="284">
        <v>0</v>
      </c>
      <c r="DM27" s="84">
        <v>95</v>
      </c>
      <c r="DN27" s="81">
        <v>23</v>
      </c>
      <c r="DO27" s="163">
        <f t="shared" si="20"/>
        <v>778.5</v>
      </c>
      <c r="DP27" s="165">
        <v>23</v>
      </c>
    </row>
    <row r="28" spans="1:120" ht="16.5" customHeight="1" x14ac:dyDescent="0.25">
      <c r="A28" s="16">
        <v>24</v>
      </c>
      <c r="B28" s="18" t="s">
        <v>67</v>
      </c>
      <c r="C28" s="24">
        <v>120</v>
      </c>
      <c r="D28" s="25"/>
      <c r="E28" s="25"/>
      <c r="F28" s="93"/>
      <c r="G28" s="282">
        <f t="shared" si="0"/>
        <v>120</v>
      </c>
      <c r="H28" s="57">
        <v>109</v>
      </c>
      <c r="I28" s="25">
        <v>45.5</v>
      </c>
      <c r="J28" s="25"/>
      <c r="K28" s="93"/>
      <c r="L28" s="282">
        <f t="shared" si="1"/>
        <v>154.5</v>
      </c>
      <c r="M28" s="57">
        <v>81</v>
      </c>
      <c r="N28" s="25"/>
      <c r="O28" s="25"/>
      <c r="P28" s="93"/>
      <c r="Q28" s="282">
        <f t="shared" si="2"/>
        <v>81</v>
      </c>
      <c r="R28" s="57">
        <v>53</v>
      </c>
      <c r="S28" s="25"/>
      <c r="T28" s="25"/>
      <c r="U28" s="93"/>
      <c r="V28" s="282">
        <f t="shared" si="3"/>
        <v>53</v>
      </c>
      <c r="W28" s="57">
        <v>65</v>
      </c>
      <c r="X28" s="25"/>
      <c r="Y28" s="25"/>
      <c r="Z28" s="93"/>
      <c r="AA28" s="282">
        <f t="shared" si="4"/>
        <v>65</v>
      </c>
      <c r="AB28" s="57"/>
      <c r="AC28" s="25"/>
      <c r="AD28" s="25"/>
      <c r="AE28" s="93"/>
      <c r="AF28" s="279">
        <f t="shared" si="5"/>
        <v>0</v>
      </c>
      <c r="AG28" s="57"/>
      <c r="AH28" s="25"/>
      <c r="AI28" s="25"/>
      <c r="AJ28" s="93"/>
      <c r="AK28" s="279">
        <f t="shared" si="6"/>
        <v>0</v>
      </c>
      <c r="AL28" s="57">
        <v>104</v>
      </c>
      <c r="AM28" s="25"/>
      <c r="AN28" s="25"/>
      <c r="AO28" s="93"/>
      <c r="AP28" s="282">
        <f t="shared" si="7"/>
        <v>104</v>
      </c>
      <c r="AQ28" s="58"/>
      <c r="AR28" s="3"/>
      <c r="AS28" s="3"/>
      <c r="AT28" s="92"/>
      <c r="AU28" s="282">
        <f t="shared" si="8"/>
        <v>0</v>
      </c>
      <c r="AV28" s="57"/>
      <c r="AW28" s="25"/>
      <c r="AX28" s="25"/>
      <c r="AY28" s="93"/>
      <c r="AZ28" s="282">
        <f t="shared" si="9"/>
        <v>0</v>
      </c>
      <c r="BA28" s="284">
        <v>45</v>
      </c>
      <c r="BB28" s="284">
        <v>0</v>
      </c>
      <c r="BC28" s="278">
        <v>0</v>
      </c>
      <c r="BD28" s="278">
        <v>0</v>
      </c>
      <c r="BE28" s="284">
        <v>0</v>
      </c>
      <c r="BF28" s="284">
        <v>0</v>
      </c>
      <c r="BG28" s="83">
        <f>BF28+BE28+BB28+BA28+AZ28+AU28+AP28+AA28+V28+Q28+L28+G28</f>
        <v>622.5</v>
      </c>
      <c r="BH28" s="79">
        <v>21</v>
      </c>
      <c r="BI28" s="24"/>
      <c r="BJ28" s="25"/>
      <c r="BK28" s="25"/>
      <c r="BL28" s="93"/>
      <c r="BM28" s="282">
        <f t="shared" si="10"/>
        <v>0</v>
      </c>
      <c r="BN28" s="57"/>
      <c r="BO28" s="25"/>
      <c r="BP28" s="25"/>
      <c r="BQ28" s="93"/>
      <c r="BR28" s="282">
        <f t="shared" si="11"/>
        <v>0</v>
      </c>
      <c r="BS28" s="57"/>
      <c r="BT28" s="25"/>
      <c r="BU28" s="25"/>
      <c r="BV28" s="93"/>
      <c r="BW28" s="282">
        <f t="shared" si="12"/>
        <v>0</v>
      </c>
      <c r="BX28" s="57"/>
      <c r="BY28" s="25"/>
      <c r="BZ28" s="25"/>
      <c r="CA28" s="93"/>
      <c r="CB28" s="282">
        <f t="shared" si="13"/>
        <v>0</v>
      </c>
      <c r="CC28" s="57"/>
      <c r="CD28" s="25"/>
      <c r="CE28" s="25"/>
      <c r="CF28" s="93"/>
      <c r="CG28" s="282">
        <f t="shared" si="14"/>
        <v>0</v>
      </c>
      <c r="CH28" s="57"/>
      <c r="CI28" s="25"/>
      <c r="CJ28" s="25"/>
      <c r="CK28" s="93"/>
      <c r="CL28" s="282">
        <f t="shared" si="15"/>
        <v>0</v>
      </c>
      <c r="CM28" s="57"/>
      <c r="CN28" s="25"/>
      <c r="CO28" s="25"/>
      <c r="CP28" s="93"/>
      <c r="CQ28" s="282">
        <f t="shared" si="16"/>
        <v>0</v>
      </c>
      <c r="CR28" s="57"/>
      <c r="CS28" s="25"/>
      <c r="CT28" s="25"/>
      <c r="CU28" s="93"/>
      <c r="CV28" s="282">
        <f t="shared" si="17"/>
        <v>0</v>
      </c>
      <c r="CW28" s="58"/>
      <c r="CX28" s="3"/>
      <c r="CY28" s="3"/>
      <c r="CZ28" s="92"/>
      <c r="DA28" s="279">
        <f t="shared" si="18"/>
        <v>0</v>
      </c>
      <c r="DB28" s="57"/>
      <c r="DC28" s="25"/>
      <c r="DD28" s="25"/>
      <c r="DE28" s="93"/>
      <c r="DF28" s="279">
        <f t="shared" si="19"/>
        <v>0</v>
      </c>
      <c r="DG28" s="278">
        <v>0</v>
      </c>
      <c r="DH28" s="278">
        <v>0</v>
      </c>
      <c r="DI28" s="284">
        <v>0</v>
      </c>
      <c r="DJ28" s="284">
        <v>0</v>
      </c>
      <c r="DK28" s="284">
        <v>0</v>
      </c>
      <c r="DL28" s="284">
        <v>0</v>
      </c>
      <c r="DM28" s="84">
        <v>0</v>
      </c>
      <c r="DN28" s="81"/>
      <c r="DO28" s="163">
        <f t="shared" si="20"/>
        <v>622.5</v>
      </c>
      <c r="DP28" s="165">
        <v>24</v>
      </c>
    </row>
    <row r="29" spans="1:120" ht="16.5" customHeight="1" x14ac:dyDescent="0.25">
      <c r="A29" s="16">
        <v>25</v>
      </c>
      <c r="B29" s="18" t="s">
        <v>24</v>
      </c>
      <c r="C29" s="5">
        <v>70</v>
      </c>
      <c r="D29" s="3"/>
      <c r="E29" s="3"/>
      <c r="F29" s="92"/>
      <c r="G29" s="282">
        <f t="shared" si="0"/>
        <v>70</v>
      </c>
      <c r="H29" s="58">
        <v>92</v>
      </c>
      <c r="I29" s="3"/>
      <c r="J29" s="3"/>
      <c r="K29" s="92"/>
      <c r="L29" s="282">
        <f t="shared" si="1"/>
        <v>92</v>
      </c>
      <c r="M29" s="58">
        <v>65</v>
      </c>
      <c r="N29" s="3"/>
      <c r="O29" s="3"/>
      <c r="P29" s="92"/>
      <c r="Q29" s="282">
        <f t="shared" si="2"/>
        <v>65</v>
      </c>
      <c r="R29" s="58">
        <v>79</v>
      </c>
      <c r="S29" s="3">
        <v>57</v>
      </c>
      <c r="T29" s="3"/>
      <c r="U29" s="92"/>
      <c r="V29" s="282">
        <f t="shared" si="3"/>
        <v>136</v>
      </c>
      <c r="W29" s="58">
        <v>53</v>
      </c>
      <c r="X29" s="3"/>
      <c r="Y29" s="3"/>
      <c r="Z29" s="92"/>
      <c r="AA29" s="282">
        <f t="shared" si="4"/>
        <v>53</v>
      </c>
      <c r="AB29" s="58"/>
      <c r="AC29" s="3"/>
      <c r="AD29" s="3"/>
      <c r="AE29" s="92"/>
      <c r="AF29" s="282">
        <f t="shared" si="5"/>
        <v>0</v>
      </c>
      <c r="AG29" s="58"/>
      <c r="AH29" s="3"/>
      <c r="AI29" s="3"/>
      <c r="AJ29" s="92"/>
      <c r="AK29" s="279">
        <f t="shared" si="6"/>
        <v>0</v>
      </c>
      <c r="AL29" s="58"/>
      <c r="AM29" s="3"/>
      <c r="AN29" s="3"/>
      <c r="AO29" s="92"/>
      <c r="AP29" s="279">
        <f t="shared" si="7"/>
        <v>0</v>
      </c>
      <c r="AQ29" s="58"/>
      <c r="AR29" s="3"/>
      <c r="AS29" s="3"/>
      <c r="AT29" s="92"/>
      <c r="AU29" s="282">
        <f t="shared" si="8"/>
        <v>0</v>
      </c>
      <c r="AV29" s="58"/>
      <c r="AW29" s="3"/>
      <c r="AX29" s="3"/>
      <c r="AY29" s="92"/>
      <c r="AZ29" s="282">
        <f t="shared" si="9"/>
        <v>0</v>
      </c>
      <c r="BA29" s="284">
        <v>0</v>
      </c>
      <c r="BB29" s="284">
        <v>0</v>
      </c>
      <c r="BC29" s="284">
        <v>0</v>
      </c>
      <c r="BD29" s="284">
        <v>0</v>
      </c>
      <c r="BE29" s="278">
        <v>0</v>
      </c>
      <c r="BF29" s="278">
        <v>0</v>
      </c>
      <c r="BG29" s="83">
        <f>BD29+BC29+BB29+BA29+AZ29+AU29+AF29+AA29+V29+Q29+L29+G29</f>
        <v>416</v>
      </c>
      <c r="BH29" s="77">
        <v>23</v>
      </c>
      <c r="BI29" s="5"/>
      <c r="BJ29" s="3"/>
      <c r="BK29" s="3"/>
      <c r="BL29" s="92"/>
      <c r="BM29" s="282">
        <f t="shared" si="10"/>
        <v>0</v>
      </c>
      <c r="BN29" s="58"/>
      <c r="BO29" s="3"/>
      <c r="BP29" s="3"/>
      <c r="BQ29" s="92"/>
      <c r="BR29" s="282">
        <f t="shared" si="11"/>
        <v>0</v>
      </c>
      <c r="BS29" s="58"/>
      <c r="BT29" s="3"/>
      <c r="BU29" s="3"/>
      <c r="BV29" s="92"/>
      <c r="BW29" s="282">
        <f t="shared" si="12"/>
        <v>0</v>
      </c>
      <c r="BX29" s="58">
        <v>109</v>
      </c>
      <c r="BY29" s="3"/>
      <c r="BZ29" s="3"/>
      <c r="CA29" s="92"/>
      <c r="CB29" s="282">
        <f t="shared" si="13"/>
        <v>109</v>
      </c>
      <c r="CC29" s="58"/>
      <c r="CD29" s="3"/>
      <c r="CE29" s="3"/>
      <c r="CF29" s="92"/>
      <c r="CG29" s="282">
        <f t="shared" si="14"/>
        <v>0</v>
      </c>
      <c r="CH29" s="58"/>
      <c r="CI29" s="3"/>
      <c r="CJ29" s="3"/>
      <c r="CK29" s="92"/>
      <c r="CL29" s="282">
        <f t="shared" si="15"/>
        <v>0</v>
      </c>
      <c r="CM29" s="58"/>
      <c r="CN29" s="3"/>
      <c r="CO29" s="3"/>
      <c r="CP29" s="92"/>
      <c r="CQ29" s="282">
        <f t="shared" si="16"/>
        <v>0</v>
      </c>
      <c r="CR29" s="58"/>
      <c r="CS29" s="3"/>
      <c r="CT29" s="3"/>
      <c r="CU29" s="92"/>
      <c r="CV29" s="282">
        <f t="shared" si="17"/>
        <v>0</v>
      </c>
      <c r="CW29" s="58"/>
      <c r="CX29" s="3"/>
      <c r="CY29" s="3"/>
      <c r="CZ29" s="92"/>
      <c r="DA29" s="279">
        <f t="shared" si="18"/>
        <v>0</v>
      </c>
      <c r="DB29" s="58"/>
      <c r="DC29" s="3"/>
      <c r="DD29" s="3"/>
      <c r="DE29" s="92"/>
      <c r="DF29" s="279">
        <f t="shared" si="19"/>
        <v>0</v>
      </c>
      <c r="DG29" s="278">
        <v>0</v>
      </c>
      <c r="DH29" s="278">
        <v>0</v>
      </c>
      <c r="DI29" s="284">
        <v>0</v>
      </c>
      <c r="DJ29" s="284">
        <v>0</v>
      </c>
      <c r="DK29" s="284">
        <v>0</v>
      </c>
      <c r="DL29" s="284">
        <v>0</v>
      </c>
      <c r="DM29" s="84">
        <v>109</v>
      </c>
      <c r="DN29" s="81">
        <v>22</v>
      </c>
      <c r="DO29" s="163">
        <f t="shared" si="20"/>
        <v>525</v>
      </c>
      <c r="DP29" s="164">
        <v>25</v>
      </c>
    </row>
    <row r="30" spans="1:120" ht="16.5" customHeight="1" x14ac:dyDescent="0.25">
      <c r="A30" s="16">
        <v>26</v>
      </c>
      <c r="B30" s="18" t="s">
        <v>23</v>
      </c>
      <c r="C30" s="40"/>
      <c r="D30" s="3"/>
      <c r="E30" s="3"/>
      <c r="F30" s="92"/>
      <c r="G30" s="279">
        <f t="shared" si="0"/>
        <v>0</v>
      </c>
      <c r="H30" s="59">
        <v>70</v>
      </c>
      <c r="I30" s="3"/>
      <c r="J30" s="3"/>
      <c r="K30" s="92"/>
      <c r="L30" s="282">
        <f t="shared" si="1"/>
        <v>70</v>
      </c>
      <c r="M30" s="58"/>
      <c r="N30" s="3"/>
      <c r="O30" s="3"/>
      <c r="P30" s="92"/>
      <c r="Q30" s="279">
        <f t="shared" si="2"/>
        <v>0</v>
      </c>
      <c r="R30" s="58">
        <v>53</v>
      </c>
      <c r="S30" s="3"/>
      <c r="T30" s="3"/>
      <c r="U30" s="92"/>
      <c r="V30" s="282">
        <f t="shared" si="3"/>
        <v>53</v>
      </c>
      <c r="W30" s="58">
        <v>54</v>
      </c>
      <c r="X30" s="3"/>
      <c r="Y30" s="3"/>
      <c r="Z30" s="92"/>
      <c r="AA30" s="282">
        <f t="shared" si="4"/>
        <v>54</v>
      </c>
      <c r="AB30" s="58">
        <v>60</v>
      </c>
      <c r="AC30" s="3"/>
      <c r="AD30" s="3"/>
      <c r="AE30" s="92"/>
      <c r="AF30" s="282">
        <f t="shared" si="5"/>
        <v>60</v>
      </c>
      <c r="AG30" s="58">
        <v>53</v>
      </c>
      <c r="AH30" s="3"/>
      <c r="AI30" s="3"/>
      <c r="AJ30" s="92"/>
      <c r="AK30" s="282">
        <f t="shared" si="6"/>
        <v>53</v>
      </c>
      <c r="AL30" s="58">
        <v>71.5</v>
      </c>
      <c r="AM30" s="3"/>
      <c r="AN30" s="3"/>
      <c r="AO30" s="92"/>
      <c r="AP30" s="282">
        <f t="shared" si="7"/>
        <v>71.5</v>
      </c>
      <c r="AQ30" s="58">
        <v>57.5</v>
      </c>
      <c r="AR30" s="3"/>
      <c r="AS30" s="3"/>
      <c r="AT30" s="92"/>
      <c r="AU30" s="282">
        <f t="shared" si="8"/>
        <v>57.5</v>
      </c>
      <c r="AV30" s="58">
        <v>62</v>
      </c>
      <c r="AW30" s="3"/>
      <c r="AX30" s="3"/>
      <c r="AY30" s="92"/>
      <c r="AZ30" s="282">
        <f t="shared" si="9"/>
        <v>62</v>
      </c>
      <c r="BA30" s="284">
        <v>0</v>
      </c>
      <c r="BB30" s="284">
        <v>0</v>
      </c>
      <c r="BC30" s="278">
        <v>0</v>
      </c>
      <c r="BD30" s="284">
        <v>0</v>
      </c>
      <c r="BE30" s="278">
        <v>0</v>
      </c>
      <c r="BF30" s="284">
        <v>0</v>
      </c>
      <c r="BG30" s="83">
        <f>BF30+BD30+BB30+BA30+AZ30+AU30+AP30+AK30+AF30+AA30+V30+L30</f>
        <v>481</v>
      </c>
      <c r="BH30" s="79">
        <v>22</v>
      </c>
      <c r="BI30" s="5"/>
      <c r="BJ30" s="3"/>
      <c r="BK30" s="3"/>
      <c r="BL30" s="92"/>
      <c r="BM30" s="282">
        <f t="shared" si="10"/>
        <v>0</v>
      </c>
      <c r="BN30" s="58"/>
      <c r="BO30" s="3"/>
      <c r="BP30" s="3"/>
      <c r="BQ30" s="92"/>
      <c r="BR30" s="282">
        <f t="shared" si="11"/>
        <v>0</v>
      </c>
      <c r="BS30" s="58"/>
      <c r="BT30" s="3"/>
      <c r="BU30" s="3"/>
      <c r="BV30" s="92"/>
      <c r="BW30" s="282">
        <f t="shared" si="12"/>
        <v>0</v>
      </c>
      <c r="BX30" s="58"/>
      <c r="BY30" s="3"/>
      <c r="BZ30" s="3"/>
      <c r="CA30" s="92"/>
      <c r="CB30" s="282">
        <f t="shared" si="13"/>
        <v>0</v>
      </c>
      <c r="CC30" s="58"/>
      <c r="CD30" s="3"/>
      <c r="CE30" s="3"/>
      <c r="CF30" s="92"/>
      <c r="CG30" s="282">
        <f t="shared" si="14"/>
        <v>0</v>
      </c>
      <c r="CH30" s="58"/>
      <c r="CI30" s="3"/>
      <c r="CJ30" s="3"/>
      <c r="CK30" s="160"/>
      <c r="CL30" s="282">
        <f t="shared" si="15"/>
        <v>0</v>
      </c>
      <c r="CM30" s="59"/>
      <c r="CN30" s="48"/>
      <c r="CO30" s="48"/>
      <c r="CP30" s="160"/>
      <c r="CQ30" s="282">
        <f t="shared" si="16"/>
        <v>0</v>
      </c>
      <c r="CR30" s="59"/>
      <c r="CS30" s="48"/>
      <c r="CT30" s="48"/>
      <c r="CU30" s="160"/>
      <c r="CV30" s="282">
        <f t="shared" si="17"/>
        <v>0</v>
      </c>
      <c r="CW30" s="58"/>
      <c r="CX30" s="3"/>
      <c r="CY30" s="3"/>
      <c r="CZ30" s="92"/>
      <c r="DA30" s="279">
        <f t="shared" si="18"/>
        <v>0</v>
      </c>
      <c r="DB30" s="58"/>
      <c r="DC30" s="3"/>
      <c r="DD30" s="3"/>
      <c r="DE30" s="92"/>
      <c r="DF30" s="279">
        <f t="shared" si="19"/>
        <v>0</v>
      </c>
      <c r="DG30" s="278">
        <v>0</v>
      </c>
      <c r="DH30" s="278">
        <v>0</v>
      </c>
      <c r="DI30" s="284">
        <v>0</v>
      </c>
      <c r="DJ30" s="284">
        <v>0</v>
      </c>
      <c r="DK30" s="284">
        <v>0</v>
      </c>
      <c r="DL30" s="284">
        <v>0</v>
      </c>
      <c r="DM30" s="85">
        <v>0</v>
      </c>
      <c r="DN30" s="78"/>
      <c r="DO30" s="163">
        <f t="shared" si="20"/>
        <v>481</v>
      </c>
      <c r="DP30" s="165">
        <v>26</v>
      </c>
    </row>
    <row r="31" spans="1:120" ht="16.5" customHeight="1" x14ac:dyDescent="0.25">
      <c r="A31" s="16">
        <v>27</v>
      </c>
      <c r="B31" s="20" t="s">
        <v>65</v>
      </c>
      <c r="C31" s="31"/>
      <c r="D31" s="32"/>
      <c r="E31" s="32"/>
      <c r="F31" s="159"/>
      <c r="G31" s="279">
        <f t="shared" si="0"/>
        <v>0</v>
      </c>
      <c r="H31" s="63"/>
      <c r="I31" s="32"/>
      <c r="J31" s="32"/>
      <c r="K31" s="159"/>
      <c r="L31" s="279">
        <f t="shared" si="1"/>
        <v>0</v>
      </c>
      <c r="M31" s="63"/>
      <c r="N31" s="32"/>
      <c r="O31" s="32"/>
      <c r="P31" s="159"/>
      <c r="Q31" s="282">
        <f t="shared" si="2"/>
        <v>0</v>
      </c>
      <c r="R31" s="63"/>
      <c r="S31" s="32"/>
      <c r="T31" s="32"/>
      <c r="U31" s="159"/>
      <c r="V31" s="282">
        <f t="shared" si="3"/>
        <v>0</v>
      </c>
      <c r="W31" s="63"/>
      <c r="X31" s="32"/>
      <c r="Y31" s="32"/>
      <c r="Z31" s="159"/>
      <c r="AA31" s="282">
        <f t="shared" si="4"/>
        <v>0</v>
      </c>
      <c r="AB31" s="63"/>
      <c r="AC31" s="32"/>
      <c r="AD31" s="32"/>
      <c r="AE31" s="159"/>
      <c r="AF31" s="282">
        <f t="shared" si="5"/>
        <v>0</v>
      </c>
      <c r="AG31" s="63"/>
      <c r="AH31" s="32"/>
      <c r="AI31" s="32"/>
      <c r="AJ31" s="159"/>
      <c r="AK31" s="282">
        <f t="shared" si="6"/>
        <v>0</v>
      </c>
      <c r="AL31" s="63"/>
      <c r="AM31" s="32"/>
      <c r="AN31" s="32"/>
      <c r="AO31" s="159"/>
      <c r="AP31" s="282">
        <f t="shared" si="7"/>
        <v>0</v>
      </c>
      <c r="AQ31" s="58"/>
      <c r="AR31" s="3"/>
      <c r="AS31" s="3"/>
      <c r="AT31" s="92"/>
      <c r="AU31" s="282">
        <f t="shared" si="8"/>
        <v>0</v>
      </c>
      <c r="AV31" s="63"/>
      <c r="AW31" s="32"/>
      <c r="AX31" s="32"/>
      <c r="AY31" s="159"/>
      <c r="AZ31" s="282">
        <f t="shared" si="9"/>
        <v>0</v>
      </c>
      <c r="BA31" s="284">
        <v>0</v>
      </c>
      <c r="BB31" s="284">
        <v>0</v>
      </c>
      <c r="BC31" s="278">
        <v>0</v>
      </c>
      <c r="BD31" s="284">
        <v>0</v>
      </c>
      <c r="BE31" s="278">
        <v>0</v>
      </c>
      <c r="BF31" s="284">
        <v>0</v>
      </c>
      <c r="BG31" s="83">
        <v>0</v>
      </c>
      <c r="BH31" s="79"/>
      <c r="BI31" s="31"/>
      <c r="BJ31" s="32"/>
      <c r="BK31" s="32"/>
      <c r="BL31" s="159"/>
      <c r="BM31" s="282">
        <f t="shared" si="10"/>
        <v>0</v>
      </c>
      <c r="BN31" s="63"/>
      <c r="BO31" s="32"/>
      <c r="BP31" s="32"/>
      <c r="BQ31" s="159"/>
      <c r="BR31" s="282">
        <f t="shared" si="11"/>
        <v>0</v>
      </c>
      <c r="BS31" s="63"/>
      <c r="BT31" s="32"/>
      <c r="BU31" s="32"/>
      <c r="BV31" s="159"/>
      <c r="BW31" s="282">
        <f t="shared" si="12"/>
        <v>0</v>
      </c>
      <c r="BX31" s="63"/>
      <c r="BY31" s="32"/>
      <c r="BZ31" s="32"/>
      <c r="CA31" s="159"/>
      <c r="CB31" s="282">
        <f t="shared" si="13"/>
        <v>0</v>
      </c>
      <c r="CC31" s="63">
        <v>146</v>
      </c>
      <c r="CD31" s="32"/>
      <c r="CE31" s="32"/>
      <c r="CF31" s="159"/>
      <c r="CG31" s="282">
        <f t="shared" si="14"/>
        <v>146</v>
      </c>
      <c r="CH31" s="63">
        <v>128</v>
      </c>
      <c r="CI31" s="32"/>
      <c r="CJ31" s="32"/>
      <c r="CK31" s="159"/>
      <c r="CL31" s="282">
        <f t="shared" si="15"/>
        <v>128</v>
      </c>
      <c r="CM31" s="63">
        <v>107</v>
      </c>
      <c r="CN31" s="32"/>
      <c r="CO31" s="32"/>
      <c r="CP31" s="159"/>
      <c r="CQ31" s="282">
        <f t="shared" si="16"/>
        <v>107</v>
      </c>
      <c r="CR31" s="63"/>
      <c r="CS31" s="32"/>
      <c r="CT31" s="32"/>
      <c r="CU31" s="159"/>
      <c r="CV31" s="282">
        <f t="shared" si="17"/>
        <v>0</v>
      </c>
      <c r="CW31" s="58"/>
      <c r="CX31" s="3"/>
      <c r="CY31" s="3"/>
      <c r="CZ31" s="92"/>
      <c r="DA31" s="279">
        <f t="shared" si="18"/>
        <v>0</v>
      </c>
      <c r="DB31" s="63"/>
      <c r="DC31" s="32"/>
      <c r="DD31" s="32"/>
      <c r="DE31" s="159"/>
      <c r="DF31" s="279">
        <f t="shared" si="19"/>
        <v>0</v>
      </c>
      <c r="DG31" s="278">
        <v>0</v>
      </c>
      <c r="DH31" s="278">
        <v>0</v>
      </c>
      <c r="DI31" s="284">
        <v>0</v>
      </c>
      <c r="DJ31" s="284">
        <v>0</v>
      </c>
      <c r="DK31" s="284">
        <v>0</v>
      </c>
      <c r="DL31" s="284">
        <v>0</v>
      </c>
      <c r="DM31" s="84">
        <f>CQ31+CL31+CG31</f>
        <v>381</v>
      </c>
      <c r="DN31" s="81">
        <v>20</v>
      </c>
      <c r="DO31" s="163">
        <f t="shared" si="20"/>
        <v>381</v>
      </c>
      <c r="DP31" s="165">
        <v>27</v>
      </c>
    </row>
    <row r="32" spans="1:120" ht="16.5" customHeight="1" x14ac:dyDescent="0.25">
      <c r="A32" s="16">
        <v>28</v>
      </c>
      <c r="B32" s="17" t="s">
        <v>27</v>
      </c>
      <c r="C32" s="5">
        <v>56.5</v>
      </c>
      <c r="D32" s="3"/>
      <c r="E32" s="3"/>
      <c r="F32" s="92"/>
      <c r="G32" s="282">
        <f t="shared" si="0"/>
        <v>56.5</v>
      </c>
      <c r="H32" s="58"/>
      <c r="I32" s="3"/>
      <c r="J32" s="3"/>
      <c r="K32" s="92"/>
      <c r="L32" s="282">
        <f t="shared" si="1"/>
        <v>0</v>
      </c>
      <c r="M32" s="58"/>
      <c r="N32" s="3"/>
      <c r="O32" s="3"/>
      <c r="P32" s="92"/>
      <c r="Q32" s="282">
        <f t="shared" si="2"/>
        <v>0</v>
      </c>
      <c r="R32" s="58">
        <v>108</v>
      </c>
      <c r="S32" s="3"/>
      <c r="T32" s="3"/>
      <c r="U32" s="92"/>
      <c r="V32" s="282">
        <f t="shared" si="3"/>
        <v>108</v>
      </c>
      <c r="W32" s="58">
        <v>80</v>
      </c>
      <c r="X32" s="3"/>
      <c r="Y32" s="3"/>
      <c r="Z32" s="92"/>
      <c r="AA32" s="282">
        <f t="shared" si="4"/>
        <v>80</v>
      </c>
      <c r="AB32" s="58">
        <v>81</v>
      </c>
      <c r="AC32" s="3"/>
      <c r="AD32" s="3"/>
      <c r="AE32" s="92"/>
      <c r="AF32" s="282">
        <f t="shared" si="5"/>
        <v>81</v>
      </c>
      <c r="AG32" s="58"/>
      <c r="AH32" s="3"/>
      <c r="AI32" s="3"/>
      <c r="AJ32" s="92"/>
      <c r="AK32" s="279">
        <f t="shared" si="6"/>
        <v>0</v>
      </c>
      <c r="AL32" s="58"/>
      <c r="AM32" s="3"/>
      <c r="AN32" s="3"/>
      <c r="AO32" s="92"/>
      <c r="AP32" s="279">
        <f t="shared" si="7"/>
        <v>0</v>
      </c>
      <c r="AQ32" s="58"/>
      <c r="AR32" s="3"/>
      <c r="AS32" s="3"/>
      <c r="AT32" s="92"/>
      <c r="AU32" s="282">
        <f t="shared" si="8"/>
        <v>0</v>
      </c>
      <c r="AV32" s="58"/>
      <c r="AW32" s="3"/>
      <c r="AX32" s="3"/>
      <c r="AY32" s="92"/>
      <c r="AZ32" s="282">
        <f t="shared" si="9"/>
        <v>0</v>
      </c>
      <c r="BA32" s="284">
        <v>0</v>
      </c>
      <c r="BB32" s="284">
        <v>0</v>
      </c>
      <c r="BC32" s="284">
        <v>0</v>
      </c>
      <c r="BD32" s="285">
        <v>0</v>
      </c>
      <c r="BE32" s="278">
        <v>0</v>
      </c>
      <c r="BF32" s="278">
        <v>0</v>
      </c>
      <c r="BG32" s="83">
        <f>BD32+BC32+BB32+BA32+AZ32+AU32+AF32+AA32+V32+Q32+L32+G32</f>
        <v>325.5</v>
      </c>
      <c r="BH32" s="77">
        <v>24</v>
      </c>
      <c r="BI32" s="5"/>
      <c r="BJ32" s="3"/>
      <c r="BK32" s="3"/>
      <c r="BL32" s="92"/>
      <c r="BM32" s="282">
        <f t="shared" si="10"/>
        <v>0</v>
      </c>
      <c r="BN32" s="58"/>
      <c r="BO32" s="3"/>
      <c r="BP32" s="3"/>
      <c r="BQ32" s="92"/>
      <c r="BR32" s="282">
        <f t="shared" si="11"/>
        <v>0</v>
      </c>
      <c r="BS32" s="58"/>
      <c r="BT32" s="3"/>
      <c r="BU32" s="3"/>
      <c r="BV32" s="92"/>
      <c r="BW32" s="282">
        <f t="shared" si="12"/>
        <v>0</v>
      </c>
      <c r="BX32" s="58"/>
      <c r="BY32" s="3"/>
      <c r="BZ32" s="3"/>
      <c r="CA32" s="92"/>
      <c r="CB32" s="282">
        <f t="shared" si="13"/>
        <v>0</v>
      </c>
      <c r="CC32" s="58"/>
      <c r="CD32" s="3"/>
      <c r="CE32" s="3"/>
      <c r="CF32" s="92"/>
      <c r="CG32" s="282">
        <f t="shared" si="14"/>
        <v>0</v>
      </c>
      <c r="CH32" s="58"/>
      <c r="CI32" s="3"/>
      <c r="CJ32" s="48"/>
      <c r="CK32" s="92"/>
      <c r="CL32" s="282">
        <f t="shared" si="15"/>
        <v>0</v>
      </c>
      <c r="CM32" s="58"/>
      <c r="CN32" s="3"/>
      <c r="CO32" s="3"/>
      <c r="CP32" s="92"/>
      <c r="CQ32" s="282">
        <f t="shared" si="16"/>
        <v>0</v>
      </c>
      <c r="CR32" s="58"/>
      <c r="CS32" s="3"/>
      <c r="CT32" s="3"/>
      <c r="CU32" s="92"/>
      <c r="CV32" s="282">
        <f t="shared" si="17"/>
        <v>0</v>
      </c>
      <c r="CW32" s="58"/>
      <c r="CX32" s="3"/>
      <c r="CY32" s="3"/>
      <c r="CZ32" s="92"/>
      <c r="DA32" s="279">
        <f t="shared" si="18"/>
        <v>0</v>
      </c>
      <c r="DB32" s="58"/>
      <c r="DC32" s="3"/>
      <c r="DD32" s="3"/>
      <c r="DE32" s="92"/>
      <c r="DF32" s="279">
        <f t="shared" si="19"/>
        <v>0</v>
      </c>
      <c r="DG32" s="278">
        <v>0</v>
      </c>
      <c r="DH32" s="278">
        <v>0</v>
      </c>
      <c r="DI32" s="284">
        <v>0</v>
      </c>
      <c r="DJ32" s="284">
        <v>0</v>
      </c>
      <c r="DK32" s="284">
        <v>0</v>
      </c>
      <c r="DL32" s="284">
        <v>0</v>
      </c>
      <c r="DM32" s="85">
        <v>0</v>
      </c>
      <c r="DN32" s="81"/>
      <c r="DO32" s="163">
        <f t="shared" si="20"/>
        <v>325.5</v>
      </c>
      <c r="DP32" s="164">
        <v>28</v>
      </c>
    </row>
    <row r="33" spans="1:120" ht="16.5" customHeight="1" x14ac:dyDescent="0.25">
      <c r="A33" s="16">
        <v>29</v>
      </c>
      <c r="B33" s="21" t="s">
        <v>19</v>
      </c>
      <c r="C33" s="24"/>
      <c r="D33" s="25"/>
      <c r="E33" s="25"/>
      <c r="F33" s="93"/>
      <c r="G33" s="279">
        <f t="shared" si="0"/>
        <v>0</v>
      </c>
      <c r="H33" s="57"/>
      <c r="I33" s="25"/>
      <c r="J33" s="25"/>
      <c r="K33" s="93"/>
      <c r="L33" s="279">
        <f t="shared" si="1"/>
        <v>0</v>
      </c>
      <c r="M33" s="57"/>
      <c r="N33" s="25"/>
      <c r="O33" s="25"/>
      <c r="P33" s="93"/>
      <c r="Q33" s="282">
        <f t="shared" si="2"/>
        <v>0</v>
      </c>
      <c r="R33" s="57"/>
      <c r="S33" s="25"/>
      <c r="T33" s="25"/>
      <c r="U33" s="93"/>
      <c r="V33" s="282">
        <f t="shared" si="3"/>
        <v>0</v>
      </c>
      <c r="W33" s="57">
        <v>67</v>
      </c>
      <c r="X33" s="25"/>
      <c r="Y33" s="25"/>
      <c r="Z33" s="93"/>
      <c r="AA33" s="282">
        <f t="shared" si="4"/>
        <v>67</v>
      </c>
      <c r="AB33" s="57">
        <v>75</v>
      </c>
      <c r="AC33" s="25"/>
      <c r="AD33" s="25"/>
      <c r="AE33" s="93"/>
      <c r="AF33" s="282">
        <f t="shared" si="5"/>
        <v>75</v>
      </c>
      <c r="AG33" s="57">
        <v>56.5</v>
      </c>
      <c r="AH33" s="25"/>
      <c r="AI33" s="25"/>
      <c r="AJ33" s="93"/>
      <c r="AK33" s="282">
        <f t="shared" si="6"/>
        <v>56.5</v>
      </c>
      <c r="AL33" s="57"/>
      <c r="AM33" s="25"/>
      <c r="AN33" s="25"/>
      <c r="AO33" s="93"/>
      <c r="AP33" s="282">
        <f t="shared" si="7"/>
        <v>0</v>
      </c>
      <c r="AQ33" s="58"/>
      <c r="AR33" s="3"/>
      <c r="AS33" s="3"/>
      <c r="AT33" s="92"/>
      <c r="AU33" s="282">
        <f t="shared" si="8"/>
        <v>0</v>
      </c>
      <c r="AV33" s="57"/>
      <c r="AW33" s="25"/>
      <c r="AX33" s="25"/>
      <c r="AY33" s="93"/>
      <c r="AZ33" s="282">
        <f t="shared" si="9"/>
        <v>0</v>
      </c>
      <c r="BA33" s="284">
        <v>0</v>
      </c>
      <c r="BB33" s="284">
        <v>0</v>
      </c>
      <c r="BC33" s="278">
        <v>0</v>
      </c>
      <c r="BD33" s="278">
        <v>0</v>
      </c>
      <c r="BE33" s="284">
        <v>0</v>
      </c>
      <c r="BF33" s="284">
        <v>0</v>
      </c>
      <c r="BG33" s="83">
        <f>BF33+BE33+BB33+BA33+AZ33+AU33+AP33+AK33+AF33+AA33+V33+Q33</f>
        <v>198.5</v>
      </c>
      <c r="BH33" s="77">
        <v>26</v>
      </c>
      <c r="BI33" s="24"/>
      <c r="BJ33" s="25"/>
      <c r="BK33" s="25"/>
      <c r="BL33" s="93"/>
      <c r="BM33" s="282">
        <f t="shared" si="10"/>
        <v>0</v>
      </c>
      <c r="BN33" s="57"/>
      <c r="BO33" s="25"/>
      <c r="BP33" s="25"/>
      <c r="BQ33" s="93"/>
      <c r="BR33" s="282">
        <f t="shared" si="11"/>
        <v>0</v>
      </c>
      <c r="BS33" s="57"/>
      <c r="BT33" s="25"/>
      <c r="BU33" s="25"/>
      <c r="BV33" s="93"/>
      <c r="BW33" s="282">
        <f t="shared" si="12"/>
        <v>0</v>
      </c>
      <c r="BX33" s="57"/>
      <c r="BY33" s="25"/>
      <c r="BZ33" s="25"/>
      <c r="CA33" s="93"/>
      <c r="CB33" s="282">
        <f t="shared" si="13"/>
        <v>0</v>
      </c>
      <c r="CC33" s="57"/>
      <c r="CD33" s="25"/>
      <c r="CE33" s="25"/>
      <c r="CF33" s="93"/>
      <c r="CG33" s="282">
        <f t="shared" si="14"/>
        <v>0</v>
      </c>
      <c r="CH33" s="57"/>
      <c r="CI33" s="25"/>
      <c r="CJ33" s="25"/>
      <c r="CK33" s="93"/>
      <c r="CL33" s="282">
        <f t="shared" si="15"/>
        <v>0</v>
      </c>
      <c r="CM33" s="57"/>
      <c r="CN33" s="25"/>
      <c r="CO33" s="25"/>
      <c r="CP33" s="93"/>
      <c r="CQ33" s="282">
        <f t="shared" si="16"/>
        <v>0</v>
      </c>
      <c r="CR33" s="57"/>
      <c r="CS33" s="25"/>
      <c r="CT33" s="25"/>
      <c r="CU33" s="93"/>
      <c r="CV33" s="282">
        <f t="shared" si="17"/>
        <v>0</v>
      </c>
      <c r="CW33" s="58"/>
      <c r="CX33" s="3"/>
      <c r="CY33" s="3"/>
      <c r="CZ33" s="92"/>
      <c r="DA33" s="279">
        <f t="shared" si="18"/>
        <v>0</v>
      </c>
      <c r="DB33" s="57"/>
      <c r="DC33" s="25"/>
      <c r="DD33" s="25"/>
      <c r="DE33" s="93"/>
      <c r="DF33" s="279">
        <f t="shared" si="19"/>
        <v>0</v>
      </c>
      <c r="DG33" s="278">
        <v>0</v>
      </c>
      <c r="DH33" s="278">
        <v>0</v>
      </c>
      <c r="DI33" s="284">
        <v>0</v>
      </c>
      <c r="DJ33" s="284">
        <v>0</v>
      </c>
      <c r="DK33" s="284">
        <v>0</v>
      </c>
      <c r="DL33" s="284">
        <v>0</v>
      </c>
      <c r="DM33" s="85">
        <v>0</v>
      </c>
      <c r="DN33" s="78"/>
      <c r="DO33" s="163">
        <f t="shared" si="20"/>
        <v>198.5</v>
      </c>
      <c r="DP33" s="165">
        <v>29</v>
      </c>
    </row>
    <row r="34" spans="1:120" ht="16.5" customHeight="1" x14ac:dyDescent="0.25">
      <c r="A34" s="16">
        <v>30</v>
      </c>
      <c r="B34" s="20" t="s">
        <v>38</v>
      </c>
      <c r="C34" s="5"/>
      <c r="D34" s="3"/>
      <c r="E34" s="3"/>
      <c r="F34" s="92"/>
      <c r="G34" s="279">
        <f t="shared" si="0"/>
        <v>0</v>
      </c>
      <c r="H34" s="58"/>
      <c r="I34" s="3"/>
      <c r="J34" s="3"/>
      <c r="K34" s="92"/>
      <c r="L34" s="279">
        <f t="shared" si="1"/>
        <v>0</v>
      </c>
      <c r="M34" s="58"/>
      <c r="N34" s="3"/>
      <c r="O34" s="3"/>
      <c r="P34" s="92"/>
      <c r="Q34" s="282">
        <f t="shared" si="2"/>
        <v>0</v>
      </c>
      <c r="R34" s="58">
        <v>34</v>
      </c>
      <c r="S34" s="3"/>
      <c r="T34" s="3"/>
      <c r="U34" s="92"/>
      <c r="V34" s="282">
        <f t="shared" si="3"/>
        <v>34</v>
      </c>
      <c r="W34" s="58">
        <v>44</v>
      </c>
      <c r="X34" s="3"/>
      <c r="Y34" s="3"/>
      <c r="Z34" s="92"/>
      <c r="AA34" s="282">
        <f t="shared" si="4"/>
        <v>44</v>
      </c>
      <c r="AB34" s="58">
        <v>42.5</v>
      </c>
      <c r="AC34" s="3"/>
      <c r="AD34" s="3"/>
      <c r="AE34" s="92"/>
      <c r="AF34" s="282">
        <f t="shared" si="5"/>
        <v>42.5</v>
      </c>
      <c r="AG34" s="58"/>
      <c r="AH34" s="3"/>
      <c r="AI34" s="3"/>
      <c r="AJ34" s="92"/>
      <c r="AK34" s="282">
        <f t="shared" si="6"/>
        <v>0</v>
      </c>
      <c r="AL34" s="58"/>
      <c r="AM34" s="3"/>
      <c r="AN34" s="3"/>
      <c r="AO34" s="92"/>
      <c r="AP34" s="282">
        <f t="shared" si="7"/>
        <v>0</v>
      </c>
      <c r="AQ34" s="58"/>
      <c r="AR34" s="3"/>
      <c r="AS34" s="3"/>
      <c r="AT34" s="92"/>
      <c r="AU34" s="282">
        <f t="shared" si="8"/>
        <v>0</v>
      </c>
      <c r="AV34" s="58"/>
      <c r="AW34" s="3"/>
      <c r="AX34" s="3"/>
      <c r="AY34" s="92"/>
      <c r="AZ34" s="282">
        <f t="shared" si="9"/>
        <v>0</v>
      </c>
      <c r="BA34" s="284">
        <v>0</v>
      </c>
      <c r="BB34" s="284">
        <v>0</v>
      </c>
      <c r="BC34" s="278">
        <v>0</v>
      </c>
      <c r="BD34" s="278">
        <v>0</v>
      </c>
      <c r="BE34" s="284">
        <v>0</v>
      </c>
      <c r="BF34" s="284">
        <v>0</v>
      </c>
      <c r="BG34" s="83">
        <f>BF34+BE34+BB34+BA34+AZ34+AU34+AP34+AK34+AF34+AA34+V34+Q34</f>
        <v>120.5</v>
      </c>
      <c r="BH34" s="79">
        <v>27</v>
      </c>
      <c r="BI34" s="5"/>
      <c r="BJ34" s="3"/>
      <c r="BK34" s="3"/>
      <c r="BL34" s="92"/>
      <c r="BM34" s="282">
        <f t="shared" si="10"/>
        <v>0</v>
      </c>
      <c r="BN34" s="58"/>
      <c r="BO34" s="3"/>
      <c r="BP34" s="3"/>
      <c r="BQ34" s="92"/>
      <c r="BR34" s="282">
        <f t="shared" si="11"/>
        <v>0</v>
      </c>
      <c r="BS34" s="58"/>
      <c r="BT34" s="3"/>
      <c r="BU34" s="3"/>
      <c r="BV34" s="92"/>
      <c r="BW34" s="282">
        <f t="shared" si="12"/>
        <v>0</v>
      </c>
      <c r="BX34" s="58"/>
      <c r="BY34" s="3"/>
      <c r="BZ34" s="3"/>
      <c r="CA34" s="92"/>
      <c r="CB34" s="282">
        <f t="shared" si="13"/>
        <v>0</v>
      </c>
      <c r="CC34" s="58"/>
      <c r="CD34" s="3"/>
      <c r="CE34" s="3"/>
      <c r="CF34" s="92"/>
      <c r="CG34" s="282">
        <f t="shared" si="14"/>
        <v>0</v>
      </c>
      <c r="CH34" s="58"/>
      <c r="CI34" s="3"/>
      <c r="CJ34" s="3"/>
      <c r="CK34" s="92"/>
      <c r="CL34" s="282">
        <f t="shared" si="15"/>
        <v>0</v>
      </c>
      <c r="CM34" s="58"/>
      <c r="CN34" s="3"/>
      <c r="CO34" s="3"/>
      <c r="CP34" s="92"/>
      <c r="CQ34" s="282">
        <f t="shared" si="16"/>
        <v>0</v>
      </c>
      <c r="CR34" s="58"/>
      <c r="CS34" s="3"/>
      <c r="CT34" s="3"/>
      <c r="CU34" s="92"/>
      <c r="CV34" s="282">
        <f t="shared" si="17"/>
        <v>0</v>
      </c>
      <c r="CW34" s="58"/>
      <c r="CX34" s="3"/>
      <c r="CY34" s="3"/>
      <c r="CZ34" s="92"/>
      <c r="DA34" s="279">
        <f t="shared" si="18"/>
        <v>0</v>
      </c>
      <c r="DB34" s="58"/>
      <c r="DC34" s="3"/>
      <c r="DD34" s="3"/>
      <c r="DE34" s="92"/>
      <c r="DF34" s="279">
        <f t="shared" si="19"/>
        <v>0</v>
      </c>
      <c r="DG34" s="278">
        <v>0</v>
      </c>
      <c r="DH34" s="278">
        <v>0</v>
      </c>
      <c r="DI34" s="284">
        <v>0</v>
      </c>
      <c r="DJ34" s="284">
        <v>0</v>
      </c>
      <c r="DK34" s="284">
        <v>0</v>
      </c>
      <c r="DL34" s="284">
        <v>0</v>
      </c>
      <c r="DM34" s="84">
        <v>0</v>
      </c>
      <c r="DN34" s="81"/>
      <c r="DO34" s="163">
        <f t="shared" si="20"/>
        <v>120.5</v>
      </c>
      <c r="DP34" s="165">
        <v>30</v>
      </c>
    </row>
    <row r="35" spans="1:120" ht="16.5" customHeight="1" x14ac:dyDescent="0.25">
      <c r="A35" s="16">
        <v>31</v>
      </c>
      <c r="B35" s="47" t="s">
        <v>72</v>
      </c>
      <c r="C35" s="5"/>
      <c r="D35" s="3"/>
      <c r="E35" s="3"/>
      <c r="F35" s="92"/>
      <c r="G35" s="279">
        <f t="shared" si="0"/>
        <v>0</v>
      </c>
      <c r="H35" s="58"/>
      <c r="I35" s="3"/>
      <c r="J35" s="3"/>
      <c r="K35" s="92"/>
      <c r="L35" s="279">
        <f t="shared" si="1"/>
        <v>0</v>
      </c>
      <c r="M35" s="58"/>
      <c r="N35" s="3"/>
      <c r="O35" s="3"/>
      <c r="P35" s="92"/>
      <c r="Q35" s="282">
        <f t="shared" si="2"/>
        <v>0</v>
      </c>
      <c r="R35" s="58">
        <v>52</v>
      </c>
      <c r="S35" s="3"/>
      <c r="T35" s="3"/>
      <c r="U35" s="92"/>
      <c r="V35" s="282">
        <f t="shared" si="3"/>
        <v>52</v>
      </c>
      <c r="W35" s="58"/>
      <c r="X35" s="3"/>
      <c r="Y35" s="3"/>
      <c r="Z35" s="92"/>
      <c r="AA35" s="282">
        <f t="shared" si="4"/>
        <v>0</v>
      </c>
      <c r="AB35" s="58"/>
      <c r="AC35" s="3"/>
      <c r="AD35" s="3"/>
      <c r="AE35" s="92"/>
      <c r="AF35" s="282">
        <f t="shared" si="5"/>
        <v>0</v>
      </c>
      <c r="AG35" s="58"/>
      <c r="AH35" s="3"/>
      <c r="AI35" s="3"/>
      <c r="AJ35" s="92"/>
      <c r="AK35" s="282">
        <f t="shared" si="6"/>
        <v>0</v>
      </c>
      <c r="AL35" s="58"/>
      <c r="AM35" s="3"/>
      <c r="AN35" s="3"/>
      <c r="AO35" s="92"/>
      <c r="AP35" s="282">
        <f t="shared" si="7"/>
        <v>0</v>
      </c>
      <c r="AQ35" s="58"/>
      <c r="AR35" s="3"/>
      <c r="AS35" s="3"/>
      <c r="AT35" s="92"/>
      <c r="AU35" s="282">
        <f t="shared" si="8"/>
        <v>0</v>
      </c>
      <c r="AV35" s="58"/>
      <c r="AW35" s="3"/>
      <c r="AX35" s="3"/>
      <c r="AY35" s="92"/>
      <c r="AZ35" s="282">
        <f t="shared" si="9"/>
        <v>0</v>
      </c>
      <c r="BA35" s="284">
        <v>0</v>
      </c>
      <c r="BB35" s="284">
        <v>0</v>
      </c>
      <c r="BC35" s="278">
        <v>0</v>
      </c>
      <c r="BD35" s="284">
        <v>0</v>
      </c>
      <c r="BE35" s="278">
        <v>0</v>
      </c>
      <c r="BF35" s="284">
        <v>0</v>
      </c>
      <c r="BG35" s="83">
        <v>52</v>
      </c>
      <c r="BH35" s="79">
        <v>28</v>
      </c>
      <c r="BI35" s="5"/>
      <c r="BJ35" s="3"/>
      <c r="BK35" s="3"/>
      <c r="BL35" s="92"/>
      <c r="BM35" s="282">
        <f t="shared" si="10"/>
        <v>0</v>
      </c>
      <c r="BN35" s="58"/>
      <c r="BO35" s="3"/>
      <c r="BP35" s="3"/>
      <c r="BQ35" s="92"/>
      <c r="BR35" s="282">
        <f t="shared" si="11"/>
        <v>0</v>
      </c>
      <c r="BS35" s="58"/>
      <c r="BT35" s="3"/>
      <c r="BU35" s="3"/>
      <c r="BV35" s="92"/>
      <c r="BW35" s="282">
        <f t="shared" si="12"/>
        <v>0</v>
      </c>
      <c r="BX35" s="58"/>
      <c r="BY35" s="3"/>
      <c r="BZ35" s="3"/>
      <c r="CA35" s="92"/>
      <c r="CB35" s="282">
        <f t="shared" si="13"/>
        <v>0</v>
      </c>
      <c r="CC35" s="58"/>
      <c r="CD35" s="3"/>
      <c r="CE35" s="3"/>
      <c r="CF35" s="92"/>
      <c r="CG35" s="282">
        <f t="shared" si="14"/>
        <v>0</v>
      </c>
      <c r="CH35" s="58"/>
      <c r="CI35" s="3"/>
      <c r="CJ35" s="3"/>
      <c r="CK35" s="92"/>
      <c r="CL35" s="282">
        <f t="shared" si="15"/>
        <v>0</v>
      </c>
      <c r="CM35" s="58"/>
      <c r="CN35" s="3"/>
      <c r="CO35" s="3"/>
      <c r="CP35" s="92"/>
      <c r="CQ35" s="282">
        <f t="shared" si="16"/>
        <v>0</v>
      </c>
      <c r="CR35" s="58"/>
      <c r="CS35" s="3"/>
      <c r="CT35" s="3"/>
      <c r="CU35" s="92"/>
      <c r="CV35" s="282">
        <f t="shared" si="17"/>
        <v>0</v>
      </c>
      <c r="CW35" s="58"/>
      <c r="CX35" s="3"/>
      <c r="CY35" s="3"/>
      <c r="CZ35" s="92"/>
      <c r="DA35" s="279">
        <f t="shared" si="18"/>
        <v>0</v>
      </c>
      <c r="DB35" s="58"/>
      <c r="DC35" s="3"/>
      <c r="DD35" s="3"/>
      <c r="DE35" s="92"/>
      <c r="DF35" s="279">
        <f t="shared" si="19"/>
        <v>0</v>
      </c>
      <c r="DG35" s="278">
        <v>0</v>
      </c>
      <c r="DH35" s="278">
        <v>0</v>
      </c>
      <c r="DI35" s="284">
        <v>0</v>
      </c>
      <c r="DJ35" s="284">
        <v>0</v>
      </c>
      <c r="DK35" s="284">
        <v>0</v>
      </c>
      <c r="DL35" s="284">
        <v>0</v>
      </c>
      <c r="DM35" s="84">
        <v>0</v>
      </c>
      <c r="DN35" s="81"/>
      <c r="DO35" s="163">
        <f t="shared" si="20"/>
        <v>52</v>
      </c>
      <c r="DP35" s="164">
        <v>31</v>
      </c>
    </row>
    <row r="36" spans="1:120" ht="16.5" customHeight="1" x14ac:dyDescent="0.25">
      <c r="A36" s="16">
        <v>32</v>
      </c>
      <c r="B36" s="20" t="s">
        <v>39</v>
      </c>
      <c r="C36" s="31"/>
      <c r="D36" s="32"/>
      <c r="E36" s="32"/>
      <c r="F36" s="159"/>
      <c r="G36" s="279">
        <f t="shared" si="0"/>
        <v>0</v>
      </c>
      <c r="H36" s="63"/>
      <c r="I36" s="32"/>
      <c r="J36" s="32"/>
      <c r="K36" s="159"/>
      <c r="L36" s="279">
        <f t="shared" si="1"/>
        <v>0</v>
      </c>
      <c r="M36" s="63"/>
      <c r="N36" s="32"/>
      <c r="O36" s="32"/>
      <c r="P36" s="159"/>
      <c r="Q36" s="282">
        <f t="shared" si="2"/>
        <v>0</v>
      </c>
      <c r="R36" s="63"/>
      <c r="S36" s="32"/>
      <c r="T36" s="32"/>
      <c r="U36" s="159"/>
      <c r="V36" s="282">
        <f t="shared" si="3"/>
        <v>0</v>
      </c>
      <c r="W36" s="63"/>
      <c r="X36" s="32"/>
      <c r="Y36" s="32"/>
      <c r="Z36" s="159"/>
      <c r="AA36" s="282">
        <f t="shared" si="4"/>
        <v>0</v>
      </c>
      <c r="AB36" s="63"/>
      <c r="AC36" s="32"/>
      <c r="AD36" s="32"/>
      <c r="AE36" s="159"/>
      <c r="AF36" s="282">
        <f t="shared" si="5"/>
        <v>0</v>
      </c>
      <c r="AG36" s="63"/>
      <c r="AH36" s="32"/>
      <c r="AI36" s="32"/>
      <c r="AJ36" s="159"/>
      <c r="AK36" s="282">
        <f t="shared" si="6"/>
        <v>0</v>
      </c>
      <c r="AL36" s="63"/>
      <c r="AM36" s="32"/>
      <c r="AN36" s="32"/>
      <c r="AO36" s="159"/>
      <c r="AP36" s="282">
        <f t="shared" si="7"/>
        <v>0</v>
      </c>
      <c r="AQ36" s="58"/>
      <c r="AR36" s="3"/>
      <c r="AS36" s="3"/>
      <c r="AT36" s="92"/>
      <c r="AU36" s="282">
        <f t="shared" si="8"/>
        <v>0</v>
      </c>
      <c r="AV36" s="63"/>
      <c r="AW36" s="32"/>
      <c r="AX36" s="32"/>
      <c r="AY36" s="159"/>
      <c r="AZ36" s="282">
        <f t="shared" si="9"/>
        <v>0</v>
      </c>
      <c r="BA36" s="284">
        <v>0</v>
      </c>
      <c r="BB36" s="284">
        <v>0</v>
      </c>
      <c r="BC36" s="278">
        <v>0</v>
      </c>
      <c r="BD36" s="284">
        <v>0</v>
      </c>
      <c r="BE36" s="278">
        <v>0</v>
      </c>
      <c r="BF36" s="284">
        <v>0</v>
      </c>
      <c r="BG36" s="83">
        <v>0</v>
      </c>
      <c r="BH36" s="77"/>
      <c r="BI36" s="31"/>
      <c r="BJ36" s="32"/>
      <c r="BK36" s="32"/>
      <c r="BL36" s="159"/>
      <c r="BM36" s="282">
        <f t="shared" si="10"/>
        <v>0</v>
      </c>
      <c r="BN36" s="63"/>
      <c r="BO36" s="32"/>
      <c r="BP36" s="32"/>
      <c r="BQ36" s="159"/>
      <c r="BR36" s="282">
        <f t="shared" si="11"/>
        <v>0</v>
      </c>
      <c r="BS36" s="63"/>
      <c r="BT36" s="32"/>
      <c r="BU36" s="32"/>
      <c r="BV36" s="159"/>
      <c r="BW36" s="282">
        <f t="shared" si="12"/>
        <v>0</v>
      </c>
      <c r="BX36" s="63"/>
      <c r="BY36" s="32"/>
      <c r="BZ36" s="32"/>
      <c r="CA36" s="159"/>
      <c r="CB36" s="282">
        <f t="shared" si="13"/>
        <v>0</v>
      </c>
      <c r="CC36" s="63"/>
      <c r="CD36" s="32"/>
      <c r="CE36" s="32"/>
      <c r="CF36" s="159"/>
      <c r="CG36" s="282">
        <f t="shared" si="14"/>
        <v>0</v>
      </c>
      <c r="CH36" s="63"/>
      <c r="CI36" s="32"/>
      <c r="CJ36" s="32"/>
      <c r="CK36" s="159"/>
      <c r="CL36" s="282">
        <f t="shared" si="15"/>
        <v>0</v>
      </c>
      <c r="CM36" s="63"/>
      <c r="CN36" s="32"/>
      <c r="CO36" s="32"/>
      <c r="CP36" s="159"/>
      <c r="CQ36" s="282">
        <f t="shared" si="16"/>
        <v>0</v>
      </c>
      <c r="CR36" s="63"/>
      <c r="CS36" s="32"/>
      <c r="CT36" s="32"/>
      <c r="CU36" s="159"/>
      <c r="CV36" s="282">
        <f t="shared" si="17"/>
        <v>0</v>
      </c>
      <c r="CW36" s="58"/>
      <c r="CX36" s="3"/>
      <c r="CY36" s="3"/>
      <c r="CZ36" s="92"/>
      <c r="DA36" s="279">
        <f t="shared" si="18"/>
        <v>0</v>
      </c>
      <c r="DB36" s="63"/>
      <c r="DC36" s="32"/>
      <c r="DD36" s="32"/>
      <c r="DE36" s="159"/>
      <c r="DF36" s="279">
        <f t="shared" si="19"/>
        <v>0</v>
      </c>
      <c r="DG36" s="278">
        <v>0</v>
      </c>
      <c r="DH36" s="278">
        <v>0</v>
      </c>
      <c r="DI36" s="284">
        <v>0</v>
      </c>
      <c r="DJ36" s="284">
        <v>0</v>
      </c>
      <c r="DK36" s="284">
        <v>0</v>
      </c>
      <c r="DL36" s="284">
        <v>0</v>
      </c>
      <c r="DM36" s="84">
        <v>0</v>
      </c>
      <c r="DN36" s="78"/>
      <c r="DO36" s="163">
        <f t="shared" si="20"/>
        <v>0</v>
      </c>
      <c r="DP36" s="165">
        <v>32</v>
      </c>
    </row>
    <row r="37" spans="1:120" ht="16.5" customHeight="1" x14ac:dyDescent="0.25">
      <c r="A37" s="16">
        <v>33</v>
      </c>
      <c r="B37" s="20" t="s">
        <v>37</v>
      </c>
      <c r="C37" s="5"/>
      <c r="D37" s="3"/>
      <c r="E37" s="3"/>
      <c r="F37" s="92"/>
      <c r="G37" s="279">
        <f t="shared" si="0"/>
        <v>0</v>
      </c>
      <c r="H37" s="58"/>
      <c r="I37" s="3"/>
      <c r="J37" s="3"/>
      <c r="K37" s="92"/>
      <c r="L37" s="279">
        <f t="shared" si="1"/>
        <v>0</v>
      </c>
      <c r="M37" s="58"/>
      <c r="N37" s="3"/>
      <c r="O37" s="3"/>
      <c r="P37" s="92"/>
      <c r="Q37" s="282">
        <f t="shared" si="2"/>
        <v>0</v>
      </c>
      <c r="R37" s="58"/>
      <c r="S37" s="3"/>
      <c r="T37" s="3"/>
      <c r="U37" s="92"/>
      <c r="V37" s="282">
        <f t="shared" si="3"/>
        <v>0</v>
      </c>
      <c r="W37" s="58"/>
      <c r="X37" s="3"/>
      <c r="Y37" s="3"/>
      <c r="Z37" s="92"/>
      <c r="AA37" s="282">
        <f t="shared" si="4"/>
        <v>0</v>
      </c>
      <c r="AB37" s="58"/>
      <c r="AC37" s="3"/>
      <c r="AD37" s="3"/>
      <c r="AE37" s="92"/>
      <c r="AF37" s="282">
        <f t="shared" si="5"/>
        <v>0</v>
      </c>
      <c r="AG37" s="58"/>
      <c r="AH37" s="3"/>
      <c r="AI37" s="3"/>
      <c r="AJ37" s="92"/>
      <c r="AK37" s="282">
        <f t="shared" si="6"/>
        <v>0</v>
      </c>
      <c r="AL37" s="58"/>
      <c r="AM37" s="3"/>
      <c r="AN37" s="3"/>
      <c r="AO37" s="92"/>
      <c r="AP37" s="282">
        <f t="shared" si="7"/>
        <v>0</v>
      </c>
      <c r="AQ37" s="58"/>
      <c r="AR37" s="3"/>
      <c r="AS37" s="3"/>
      <c r="AT37" s="92"/>
      <c r="AU37" s="282">
        <f t="shared" si="8"/>
        <v>0</v>
      </c>
      <c r="AV37" s="58"/>
      <c r="AW37" s="3"/>
      <c r="AX37" s="3"/>
      <c r="AY37" s="92"/>
      <c r="AZ37" s="282">
        <f t="shared" si="9"/>
        <v>0</v>
      </c>
      <c r="BA37" s="284">
        <v>0</v>
      </c>
      <c r="BB37" s="284">
        <v>0</v>
      </c>
      <c r="BC37" s="278">
        <v>0</v>
      </c>
      <c r="BD37" s="284">
        <v>0</v>
      </c>
      <c r="BE37" s="278">
        <v>0</v>
      </c>
      <c r="BF37" s="284">
        <v>0</v>
      </c>
      <c r="BG37" s="83">
        <v>0</v>
      </c>
      <c r="BH37" s="79"/>
      <c r="BI37" s="5"/>
      <c r="BJ37" s="3"/>
      <c r="BK37" s="3"/>
      <c r="BL37" s="92"/>
      <c r="BM37" s="282">
        <f t="shared" si="10"/>
        <v>0</v>
      </c>
      <c r="BN37" s="58"/>
      <c r="BO37" s="3"/>
      <c r="BP37" s="3"/>
      <c r="BQ37" s="92"/>
      <c r="BR37" s="282">
        <f t="shared" si="11"/>
        <v>0</v>
      </c>
      <c r="BS37" s="58"/>
      <c r="BT37" s="3"/>
      <c r="BU37" s="3"/>
      <c r="BV37" s="92"/>
      <c r="BW37" s="282">
        <f t="shared" si="12"/>
        <v>0</v>
      </c>
      <c r="BX37" s="58"/>
      <c r="BY37" s="3"/>
      <c r="BZ37" s="3"/>
      <c r="CA37" s="92"/>
      <c r="CB37" s="282">
        <f t="shared" si="13"/>
        <v>0</v>
      </c>
      <c r="CC37" s="58"/>
      <c r="CD37" s="3"/>
      <c r="CE37" s="3"/>
      <c r="CF37" s="92"/>
      <c r="CG37" s="282">
        <f t="shared" si="14"/>
        <v>0</v>
      </c>
      <c r="CH37" s="58"/>
      <c r="CI37" s="3"/>
      <c r="CJ37" s="3"/>
      <c r="CK37" s="92"/>
      <c r="CL37" s="282">
        <f t="shared" si="15"/>
        <v>0</v>
      </c>
      <c r="CM37" s="58"/>
      <c r="CN37" s="3"/>
      <c r="CO37" s="3"/>
      <c r="CP37" s="92"/>
      <c r="CQ37" s="282">
        <f t="shared" si="16"/>
        <v>0</v>
      </c>
      <c r="CR37" s="58"/>
      <c r="CS37" s="3"/>
      <c r="CT37" s="3"/>
      <c r="CU37" s="92"/>
      <c r="CV37" s="282">
        <f t="shared" si="17"/>
        <v>0</v>
      </c>
      <c r="CW37" s="58"/>
      <c r="CX37" s="3"/>
      <c r="CY37" s="3"/>
      <c r="CZ37" s="92"/>
      <c r="DA37" s="279">
        <f t="shared" si="18"/>
        <v>0</v>
      </c>
      <c r="DB37" s="58"/>
      <c r="DC37" s="3"/>
      <c r="DD37" s="3"/>
      <c r="DE37" s="92"/>
      <c r="DF37" s="279">
        <f t="shared" si="19"/>
        <v>0</v>
      </c>
      <c r="DG37" s="278">
        <v>0</v>
      </c>
      <c r="DH37" s="278">
        <v>0</v>
      </c>
      <c r="DI37" s="284">
        <v>0</v>
      </c>
      <c r="DJ37" s="284">
        <v>0</v>
      </c>
      <c r="DK37" s="284">
        <v>0</v>
      </c>
      <c r="DL37" s="284">
        <v>0</v>
      </c>
      <c r="DM37" s="80">
        <v>0</v>
      </c>
      <c r="DN37" s="81"/>
      <c r="DO37" s="163">
        <f t="shared" si="20"/>
        <v>0</v>
      </c>
      <c r="DP37" s="165">
        <v>33</v>
      </c>
    </row>
    <row r="38" spans="1:120" ht="15.75" customHeight="1" x14ac:dyDescent="0.25">
      <c r="A38" s="16">
        <v>34</v>
      </c>
      <c r="B38" s="18" t="s">
        <v>21</v>
      </c>
      <c r="C38" s="5"/>
      <c r="D38" s="48"/>
      <c r="E38" s="3"/>
      <c r="F38" s="92"/>
      <c r="G38" s="279">
        <f t="shared" si="0"/>
        <v>0</v>
      </c>
      <c r="H38" s="58"/>
      <c r="I38" s="3"/>
      <c r="J38" s="3"/>
      <c r="K38" s="92"/>
      <c r="L38" s="279">
        <f t="shared" si="1"/>
        <v>0</v>
      </c>
      <c r="M38" s="58"/>
      <c r="N38" s="3"/>
      <c r="O38" s="3"/>
      <c r="P38" s="92"/>
      <c r="Q38" s="282">
        <f t="shared" si="2"/>
        <v>0</v>
      </c>
      <c r="R38" s="58"/>
      <c r="S38" s="3"/>
      <c r="T38" s="3"/>
      <c r="U38" s="92"/>
      <c r="V38" s="282">
        <f t="shared" si="3"/>
        <v>0</v>
      </c>
      <c r="W38" s="58"/>
      <c r="X38" s="3"/>
      <c r="Y38" s="3"/>
      <c r="Z38" s="92"/>
      <c r="AA38" s="282">
        <f t="shared" si="4"/>
        <v>0</v>
      </c>
      <c r="AB38" s="58"/>
      <c r="AC38" s="48"/>
      <c r="AD38" s="3"/>
      <c r="AE38" s="92"/>
      <c r="AF38" s="282">
        <f t="shared" si="5"/>
        <v>0</v>
      </c>
      <c r="AG38" s="58"/>
      <c r="AH38" s="3"/>
      <c r="AI38" s="3"/>
      <c r="AJ38" s="92"/>
      <c r="AK38" s="282">
        <f t="shared" si="6"/>
        <v>0</v>
      </c>
      <c r="AL38" s="58"/>
      <c r="AM38" s="3"/>
      <c r="AN38" s="3"/>
      <c r="AO38" s="92"/>
      <c r="AP38" s="282">
        <f t="shared" si="7"/>
        <v>0</v>
      </c>
      <c r="AQ38" s="58"/>
      <c r="AR38" s="3"/>
      <c r="AS38" s="3"/>
      <c r="AT38" s="92"/>
      <c r="AU38" s="282">
        <f t="shared" si="8"/>
        <v>0</v>
      </c>
      <c r="AV38" s="58"/>
      <c r="AW38" s="3"/>
      <c r="AX38" s="3"/>
      <c r="AY38" s="92"/>
      <c r="AZ38" s="282">
        <f t="shared" si="9"/>
        <v>0</v>
      </c>
      <c r="BA38" s="284">
        <v>0</v>
      </c>
      <c r="BB38" s="284">
        <v>0</v>
      </c>
      <c r="BC38" s="278">
        <v>0</v>
      </c>
      <c r="BD38" s="284">
        <v>0</v>
      </c>
      <c r="BE38" s="278">
        <v>0</v>
      </c>
      <c r="BF38" s="284">
        <v>0</v>
      </c>
      <c r="BG38" s="83">
        <v>0</v>
      </c>
      <c r="BH38" s="79"/>
      <c r="BI38" s="5"/>
      <c r="BJ38" s="3"/>
      <c r="BK38" s="3"/>
      <c r="BL38" s="92"/>
      <c r="BM38" s="282">
        <f t="shared" si="10"/>
        <v>0</v>
      </c>
      <c r="BN38" s="58"/>
      <c r="BO38" s="3"/>
      <c r="BP38" s="3"/>
      <c r="BQ38" s="92"/>
      <c r="BR38" s="282">
        <f t="shared" si="11"/>
        <v>0</v>
      </c>
      <c r="BS38" s="58"/>
      <c r="BT38" s="3"/>
      <c r="BU38" s="3"/>
      <c r="BV38" s="92"/>
      <c r="BW38" s="282">
        <f t="shared" si="12"/>
        <v>0</v>
      </c>
      <c r="BX38" s="58"/>
      <c r="BY38" s="3"/>
      <c r="BZ38" s="3"/>
      <c r="CA38" s="92"/>
      <c r="CB38" s="282">
        <f t="shared" si="13"/>
        <v>0</v>
      </c>
      <c r="CC38" s="58"/>
      <c r="CD38" s="3"/>
      <c r="CE38" s="3"/>
      <c r="CF38" s="92"/>
      <c r="CG38" s="282">
        <f t="shared" si="14"/>
        <v>0</v>
      </c>
      <c r="CH38" s="58"/>
      <c r="CI38" s="3"/>
      <c r="CJ38" s="3"/>
      <c r="CK38" s="92"/>
      <c r="CL38" s="282">
        <f t="shared" si="15"/>
        <v>0</v>
      </c>
      <c r="CM38" s="58"/>
      <c r="CN38" s="3"/>
      <c r="CO38" s="3"/>
      <c r="CP38" s="92"/>
      <c r="CQ38" s="282">
        <f t="shared" si="16"/>
        <v>0</v>
      </c>
      <c r="CR38" s="58"/>
      <c r="CS38" s="3"/>
      <c r="CT38" s="3"/>
      <c r="CU38" s="92"/>
      <c r="CV38" s="282">
        <f t="shared" si="17"/>
        <v>0</v>
      </c>
      <c r="CW38" s="58"/>
      <c r="CX38" s="3"/>
      <c r="CY38" s="3"/>
      <c r="CZ38" s="92"/>
      <c r="DA38" s="279">
        <f t="shared" si="18"/>
        <v>0</v>
      </c>
      <c r="DB38" s="58"/>
      <c r="DC38" s="3"/>
      <c r="DD38" s="3"/>
      <c r="DE38" s="92"/>
      <c r="DF38" s="279">
        <f t="shared" si="19"/>
        <v>0</v>
      </c>
      <c r="DG38" s="278">
        <v>0</v>
      </c>
      <c r="DH38" s="278">
        <v>0</v>
      </c>
      <c r="DI38" s="284">
        <v>0</v>
      </c>
      <c r="DJ38" s="284">
        <v>0</v>
      </c>
      <c r="DK38" s="284">
        <v>0</v>
      </c>
      <c r="DL38" s="284">
        <v>0</v>
      </c>
      <c r="DM38" s="84">
        <v>0</v>
      </c>
      <c r="DN38" s="81"/>
      <c r="DO38" s="163">
        <f t="shared" si="20"/>
        <v>0</v>
      </c>
      <c r="DP38" s="164">
        <v>34</v>
      </c>
    </row>
    <row r="39" spans="1:120" ht="15.75" customHeight="1" x14ac:dyDescent="0.25">
      <c r="A39" s="16">
        <v>35</v>
      </c>
      <c r="B39" s="18" t="s">
        <v>40</v>
      </c>
      <c r="C39" s="34"/>
      <c r="D39" s="35"/>
      <c r="E39" s="35"/>
      <c r="F39" s="161"/>
      <c r="G39" s="279">
        <f t="shared" si="0"/>
        <v>0</v>
      </c>
      <c r="H39" s="65"/>
      <c r="I39" s="35"/>
      <c r="J39" s="35"/>
      <c r="K39" s="161"/>
      <c r="L39" s="279">
        <f t="shared" si="1"/>
        <v>0</v>
      </c>
      <c r="M39" s="65"/>
      <c r="N39" s="35"/>
      <c r="O39" s="35"/>
      <c r="P39" s="161"/>
      <c r="Q39" s="282">
        <f t="shared" si="2"/>
        <v>0</v>
      </c>
      <c r="R39" s="65"/>
      <c r="S39" s="35"/>
      <c r="T39" s="35"/>
      <c r="U39" s="161"/>
      <c r="V39" s="282">
        <f t="shared" si="3"/>
        <v>0</v>
      </c>
      <c r="W39" s="65"/>
      <c r="X39" s="35"/>
      <c r="Y39" s="35"/>
      <c r="Z39" s="161"/>
      <c r="AA39" s="282">
        <f t="shared" si="4"/>
        <v>0</v>
      </c>
      <c r="AB39" s="65"/>
      <c r="AC39" s="35"/>
      <c r="AD39" s="35"/>
      <c r="AE39" s="161"/>
      <c r="AF39" s="282">
        <f t="shared" si="5"/>
        <v>0</v>
      </c>
      <c r="AG39" s="65"/>
      <c r="AH39" s="35"/>
      <c r="AI39" s="35"/>
      <c r="AJ39" s="161"/>
      <c r="AK39" s="282">
        <f t="shared" si="6"/>
        <v>0</v>
      </c>
      <c r="AL39" s="65"/>
      <c r="AM39" s="35"/>
      <c r="AN39" s="35"/>
      <c r="AO39" s="161"/>
      <c r="AP39" s="282">
        <f t="shared" si="7"/>
        <v>0</v>
      </c>
      <c r="AQ39" s="58"/>
      <c r="AR39" s="3"/>
      <c r="AS39" s="3"/>
      <c r="AT39" s="92"/>
      <c r="AU39" s="282">
        <f t="shared" si="8"/>
        <v>0</v>
      </c>
      <c r="AV39" s="65"/>
      <c r="AW39" s="35"/>
      <c r="AX39" s="35"/>
      <c r="AY39" s="161"/>
      <c r="AZ39" s="282">
        <f t="shared" si="9"/>
        <v>0</v>
      </c>
      <c r="BA39" s="284">
        <v>0</v>
      </c>
      <c r="BB39" s="284">
        <v>0</v>
      </c>
      <c r="BC39" s="278">
        <v>0</v>
      </c>
      <c r="BD39" s="284">
        <v>0</v>
      </c>
      <c r="BE39" s="278">
        <v>0</v>
      </c>
      <c r="BF39" s="284">
        <v>0</v>
      </c>
      <c r="BG39" s="83">
        <v>0</v>
      </c>
      <c r="BH39" s="77"/>
      <c r="BI39" s="34"/>
      <c r="BJ39" s="35"/>
      <c r="BK39" s="35"/>
      <c r="BL39" s="161"/>
      <c r="BM39" s="282">
        <f t="shared" si="10"/>
        <v>0</v>
      </c>
      <c r="BN39" s="65"/>
      <c r="BO39" s="35"/>
      <c r="BP39" s="35"/>
      <c r="BQ39" s="161"/>
      <c r="BR39" s="282">
        <f t="shared" si="11"/>
        <v>0</v>
      </c>
      <c r="BS39" s="65"/>
      <c r="BT39" s="35"/>
      <c r="BU39" s="35"/>
      <c r="BV39" s="161"/>
      <c r="BW39" s="282">
        <f t="shared" si="12"/>
        <v>0</v>
      </c>
      <c r="BX39" s="65"/>
      <c r="BY39" s="35"/>
      <c r="BZ39" s="35"/>
      <c r="CA39" s="161"/>
      <c r="CB39" s="282">
        <f t="shared" si="13"/>
        <v>0</v>
      </c>
      <c r="CC39" s="65"/>
      <c r="CD39" s="35"/>
      <c r="CE39" s="35"/>
      <c r="CF39" s="161"/>
      <c r="CG39" s="282">
        <f t="shared" si="14"/>
        <v>0</v>
      </c>
      <c r="CH39" s="65"/>
      <c r="CI39" s="35"/>
      <c r="CJ39" s="35"/>
      <c r="CK39" s="161"/>
      <c r="CL39" s="282">
        <f t="shared" si="15"/>
        <v>0</v>
      </c>
      <c r="CM39" s="65"/>
      <c r="CN39" s="35"/>
      <c r="CO39" s="35"/>
      <c r="CP39" s="161"/>
      <c r="CQ39" s="282">
        <f t="shared" si="16"/>
        <v>0</v>
      </c>
      <c r="CR39" s="65"/>
      <c r="CS39" s="35"/>
      <c r="CT39" s="35"/>
      <c r="CU39" s="161"/>
      <c r="CV39" s="282">
        <f t="shared" si="17"/>
        <v>0</v>
      </c>
      <c r="CW39" s="58"/>
      <c r="CX39" s="3"/>
      <c r="CY39" s="3"/>
      <c r="CZ39" s="92"/>
      <c r="DA39" s="279">
        <f t="shared" si="18"/>
        <v>0</v>
      </c>
      <c r="DB39" s="65"/>
      <c r="DC39" s="35"/>
      <c r="DD39" s="35"/>
      <c r="DE39" s="161"/>
      <c r="DF39" s="279">
        <f t="shared" si="19"/>
        <v>0</v>
      </c>
      <c r="DG39" s="278">
        <v>0</v>
      </c>
      <c r="DH39" s="278">
        <v>0</v>
      </c>
      <c r="DI39" s="284">
        <v>0</v>
      </c>
      <c r="DJ39" s="284">
        <v>0</v>
      </c>
      <c r="DK39" s="284">
        <v>0</v>
      </c>
      <c r="DL39" s="284">
        <v>0</v>
      </c>
      <c r="DM39" s="84">
        <v>0</v>
      </c>
      <c r="DN39" s="78"/>
      <c r="DO39" s="163">
        <f t="shared" si="20"/>
        <v>0</v>
      </c>
      <c r="DP39" s="165">
        <v>35</v>
      </c>
    </row>
    <row r="40" spans="1:120" ht="15.75" customHeight="1" x14ac:dyDescent="0.25">
      <c r="A40" s="16">
        <v>36</v>
      </c>
      <c r="B40" s="17" t="s">
        <v>18</v>
      </c>
      <c r="C40" s="5"/>
      <c r="D40" s="3"/>
      <c r="E40" s="3"/>
      <c r="F40" s="92"/>
      <c r="G40" s="279">
        <f t="shared" si="0"/>
        <v>0</v>
      </c>
      <c r="H40" s="58"/>
      <c r="I40" s="3"/>
      <c r="J40" s="3"/>
      <c r="K40" s="92"/>
      <c r="L40" s="279">
        <f t="shared" si="1"/>
        <v>0</v>
      </c>
      <c r="M40" s="58"/>
      <c r="N40" s="3"/>
      <c r="O40" s="3"/>
      <c r="P40" s="92"/>
      <c r="Q40" s="282">
        <f t="shared" si="2"/>
        <v>0</v>
      </c>
      <c r="R40" s="58"/>
      <c r="S40" s="3"/>
      <c r="T40" s="3"/>
      <c r="U40" s="92"/>
      <c r="V40" s="282">
        <f t="shared" si="3"/>
        <v>0</v>
      </c>
      <c r="W40" s="58"/>
      <c r="X40" s="3"/>
      <c r="Y40" s="3"/>
      <c r="Z40" s="92"/>
      <c r="AA40" s="282">
        <f t="shared" si="4"/>
        <v>0</v>
      </c>
      <c r="AB40" s="58"/>
      <c r="AC40" s="3"/>
      <c r="AD40" s="3"/>
      <c r="AE40" s="92"/>
      <c r="AF40" s="282">
        <f t="shared" si="5"/>
        <v>0</v>
      </c>
      <c r="AG40" s="58"/>
      <c r="AH40" s="3"/>
      <c r="AI40" s="3"/>
      <c r="AJ40" s="92"/>
      <c r="AK40" s="282">
        <f t="shared" si="6"/>
        <v>0</v>
      </c>
      <c r="AL40" s="58"/>
      <c r="AM40" s="3"/>
      <c r="AN40" s="3"/>
      <c r="AO40" s="92"/>
      <c r="AP40" s="282">
        <f t="shared" si="7"/>
        <v>0</v>
      </c>
      <c r="AQ40" s="58"/>
      <c r="AR40" s="3"/>
      <c r="AS40" s="3"/>
      <c r="AT40" s="92"/>
      <c r="AU40" s="282">
        <f t="shared" si="8"/>
        <v>0</v>
      </c>
      <c r="AV40" s="58"/>
      <c r="AW40" s="3"/>
      <c r="AX40" s="3"/>
      <c r="AY40" s="92"/>
      <c r="AZ40" s="282">
        <f t="shared" si="9"/>
        <v>0</v>
      </c>
      <c r="BA40" s="284">
        <v>0</v>
      </c>
      <c r="BB40" s="284">
        <v>0</v>
      </c>
      <c r="BC40" s="278">
        <v>0</v>
      </c>
      <c r="BD40" s="284">
        <v>0</v>
      </c>
      <c r="BE40" s="278">
        <v>0</v>
      </c>
      <c r="BF40" s="284">
        <v>0</v>
      </c>
      <c r="BG40" s="83">
        <v>0</v>
      </c>
      <c r="BH40" s="79"/>
      <c r="BI40" s="5"/>
      <c r="BJ40" s="3"/>
      <c r="BK40" s="3"/>
      <c r="BL40" s="92"/>
      <c r="BM40" s="282">
        <f t="shared" si="10"/>
        <v>0</v>
      </c>
      <c r="BN40" s="58"/>
      <c r="BO40" s="3"/>
      <c r="BP40" s="3"/>
      <c r="BQ40" s="92"/>
      <c r="BR40" s="282">
        <f t="shared" si="11"/>
        <v>0</v>
      </c>
      <c r="BS40" s="58"/>
      <c r="BT40" s="3"/>
      <c r="BU40" s="3"/>
      <c r="BV40" s="92"/>
      <c r="BW40" s="282">
        <f t="shared" si="12"/>
        <v>0</v>
      </c>
      <c r="BX40" s="58"/>
      <c r="BY40" s="3"/>
      <c r="BZ40" s="3"/>
      <c r="CA40" s="92"/>
      <c r="CB40" s="282">
        <f t="shared" si="13"/>
        <v>0</v>
      </c>
      <c r="CC40" s="58"/>
      <c r="CD40" s="3"/>
      <c r="CE40" s="3"/>
      <c r="CF40" s="92"/>
      <c r="CG40" s="282">
        <f t="shared" si="14"/>
        <v>0</v>
      </c>
      <c r="CH40" s="58"/>
      <c r="CI40" s="3"/>
      <c r="CJ40" s="3"/>
      <c r="CK40" s="92"/>
      <c r="CL40" s="282">
        <f t="shared" si="15"/>
        <v>0</v>
      </c>
      <c r="CM40" s="58"/>
      <c r="CN40" s="3"/>
      <c r="CO40" s="3"/>
      <c r="CP40" s="92"/>
      <c r="CQ40" s="282">
        <f t="shared" si="16"/>
        <v>0</v>
      </c>
      <c r="CR40" s="58"/>
      <c r="CS40" s="3"/>
      <c r="CT40" s="3"/>
      <c r="CU40" s="92"/>
      <c r="CV40" s="282">
        <f t="shared" si="17"/>
        <v>0</v>
      </c>
      <c r="CW40" s="58"/>
      <c r="CX40" s="3"/>
      <c r="CY40" s="3"/>
      <c r="CZ40" s="92"/>
      <c r="DA40" s="279">
        <f t="shared" si="18"/>
        <v>0</v>
      </c>
      <c r="DB40" s="58"/>
      <c r="DC40" s="3"/>
      <c r="DD40" s="3"/>
      <c r="DE40" s="92"/>
      <c r="DF40" s="279">
        <f t="shared" si="19"/>
        <v>0</v>
      </c>
      <c r="DG40" s="278">
        <v>0</v>
      </c>
      <c r="DH40" s="278">
        <v>0</v>
      </c>
      <c r="DI40" s="284">
        <v>0</v>
      </c>
      <c r="DJ40" s="284">
        <v>0</v>
      </c>
      <c r="DK40" s="284">
        <v>0</v>
      </c>
      <c r="DL40" s="284">
        <v>0</v>
      </c>
      <c r="DM40" s="84">
        <v>0</v>
      </c>
      <c r="DN40" s="81"/>
      <c r="DO40" s="163">
        <f t="shared" si="20"/>
        <v>0</v>
      </c>
      <c r="DP40" s="165">
        <v>36</v>
      </c>
    </row>
    <row r="41" spans="1:120" ht="16.5" customHeight="1" thickBot="1" x14ac:dyDescent="0.3">
      <c r="A41" s="16">
        <v>37</v>
      </c>
      <c r="B41" s="227" t="s">
        <v>13</v>
      </c>
      <c r="C41" s="178"/>
      <c r="D41" s="179"/>
      <c r="E41" s="179"/>
      <c r="F41" s="181"/>
      <c r="G41" s="281">
        <f t="shared" si="0"/>
        <v>0</v>
      </c>
      <c r="H41" s="180"/>
      <c r="I41" s="179"/>
      <c r="J41" s="179"/>
      <c r="K41" s="181"/>
      <c r="L41" s="281">
        <f t="shared" si="1"/>
        <v>0</v>
      </c>
      <c r="M41" s="180"/>
      <c r="N41" s="179"/>
      <c r="O41" s="179"/>
      <c r="P41" s="181"/>
      <c r="Q41" s="283">
        <f t="shared" si="2"/>
        <v>0</v>
      </c>
      <c r="R41" s="180"/>
      <c r="S41" s="179"/>
      <c r="T41" s="179"/>
      <c r="U41" s="181"/>
      <c r="V41" s="283">
        <f t="shared" si="3"/>
        <v>0</v>
      </c>
      <c r="W41" s="180"/>
      <c r="X41" s="179"/>
      <c r="Y41" s="179"/>
      <c r="Z41" s="181"/>
      <c r="AA41" s="283">
        <f t="shared" si="4"/>
        <v>0</v>
      </c>
      <c r="AB41" s="180"/>
      <c r="AC41" s="179"/>
      <c r="AD41" s="179"/>
      <c r="AE41" s="181"/>
      <c r="AF41" s="283">
        <f t="shared" si="5"/>
        <v>0</v>
      </c>
      <c r="AG41" s="180"/>
      <c r="AH41" s="179"/>
      <c r="AI41" s="179"/>
      <c r="AJ41" s="181"/>
      <c r="AK41" s="283">
        <f t="shared" si="6"/>
        <v>0</v>
      </c>
      <c r="AL41" s="180"/>
      <c r="AM41" s="179"/>
      <c r="AN41" s="179"/>
      <c r="AO41" s="181"/>
      <c r="AP41" s="283">
        <f t="shared" si="7"/>
        <v>0</v>
      </c>
      <c r="AQ41" s="121"/>
      <c r="AR41" s="11"/>
      <c r="AS41" s="11"/>
      <c r="AT41" s="120"/>
      <c r="AU41" s="283">
        <f t="shared" si="8"/>
        <v>0</v>
      </c>
      <c r="AV41" s="180"/>
      <c r="AW41" s="179"/>
      <c r="AX41" s="179"/>
      <c r="AY41" s="181"/>
      <c r="AZ41" s="283">
        <f t="shared" si="9"/>
        <v>0</v>
      </c>
      <c r="BA41" s="284">
        <v>0</v>
      </c>
      <c r="BB41" s="284">
        <v>0</v>
      </c>
      <c r="BC41" s="278">
        <v>0</v>
      </c>
      <c r="BD41" s="284">
        <v>0</v>
      </c>
      <c r="BE41" s="278">
        <v>0</v>
      </c>
      <c r="BF41" s="284">
        <v>0</v>
      </c>
      <c r="BG41" s="83">
        <v>0</v>
      </c>
      <c r="BH41" s="79"/>
      <c r="BI41" s="178"/>
      <c r="BJ41" s="179"/>
      <c r="BK41" s="179"/>
      <c r="BL41" s="181"/>
      <c r="BM41" s="283">
        <f t="shared" si="10"/>
        <v>0</v>
      </c>
      <c r="BN41" s="180"/>
      <c r="BO41" s="179"/>
      <c r="BP41" s="179"/>
      <c r="BQ41" s="181"/>
      <c r="BR41" s="283">
        <f t="shared" si="11"/>
        <v>0</v>
      </c>
      <c r="BS41" s="180"/>
      <c r="BT41" s="179"/>
      <c r="BU41" s="179"/>
      <c r="BV41" s="181"/>
      <c r="BW41" s="283">
        <f t="shared" si="12"/>
        <v>0</v>
      </c>
      <c r="BX41" s="180"/>
      <c r="BY41" s="179"/>
      <c r="BZ41" s="179"/>
      <c r="CA41" s="181"/>
      <c r="CB41" s="283">
        <f t="shared" si="13"/>
        <v>0</v>
      </c>
      <c r="CC41" s="230"/>
      <c r="CD41" s="231"/>
      <c r="CE41" s="231"/>
      <c r="CF41" s="232"/>
      <c r="CG41" s="283">
        <f t="shared" si="14"/>
        <v>0</v>
      </c>
      <c r="CH41" s="233"/>
      <c r="CI41" s="179"/>
      <c r="CJ41" s="179"/>
      <c r="CK41" s="181"/>
      <c r="CL41" s="283">
        <f t="shared" si="15"/>
        <v>0</v>
      </c>
      <c r="CM41" s="180"/>
      <c r="CN41" s="179"/>
      <c r="CO41" s="179"/>
      <c r="CP41" s="181"/>
      <c r="CQ41" s="283">
        <f t="shared" si="16"/>
        <v>0</v>
      </c>
      <c r="CR41" s="180"/>
      <c r="CS41" s="179"/>
      <c r="CT41" s="179"/>
      <c r="CU41" s="181"/>
      <c r="CV41" s="283">
        <f t="shared" si="17"/>
        <v>0</v>
      </c>
      <c r="CW41" s="121"/>
      <c r="CX41" s="11"/>
      <c r="CY41" s="11"/>
      <c r="CZ41" s="120"/>
      <c r="DA41" s="281">
        <f t="shared" si="18"/>
        <v>0</v>
      </c>
      <c r="DB41" s="180"/>
      <c r="DC41" s="179"/>
      <c r="DD41" s="179"/>
      <c r="DE41" s="181"/>
      <c r="DF41" s="281">
        <f t="shared" si="19"/>
        <v>0</v>
      </c>
      <c r="DG41" s="278">
        <v>0</v>
      </c>
      <c r="DH41" s="278">
        <v>0</v>
      </c>
      <c r="DI41" s="284">
        <v>0</v>
      </c>
      <c r="DJ41" s="284">
        <v>0</v>
      </c>
      <c r="DK41" s="284">
        <v>0</v>
      </c>
      <c r="DL41" s="284">
        <v>0</v>
      </c>
      <c r="DM41" s="84">
        <v>0</v>
      </c>
      <c r="DN41" s="81"/>
      <c r="DO41" s="163">
        <f t="shared" si="20"/>
        <v>0</v>
      </c>
      <c r="DP41" s="164">
        <v>37</v>
      </c>
    </row>
  </sheetData>
  <sortState ref="B5:DO41">
    <sortCondition descending="1" ref="DO5:DO41"/>
  </sortState>
  <mergeCells count="64">
    <mergeCell ref="DO1:DO4"/>
    <mergeCell ref="DP1:DP4"/>
    <mergeCell ref="BG2:BG4"/>
    <mergeCell ref="BH2:BH4"/>
    <mergeCell ref="DG3:DG4"/>
    <mergeCell ref="DH3:DH4"/>
    <mergeCell ref="DI3:DI4"/>
    <mergeCell ref="BI4:BL4"/>
    <mergeCell ref="BN4:BQ4"/>
    <mergeCell ref="BS4:BV4"/>
    <mergeCell ref="BX4:CA4"/>
    <mergeCell ref="CC4:CF4"/>
    <mergeCell ref="CH4:CK4"/>
    <mergeCell ref="CM4:CP4"/>
    <mergeCell ref="DN2:DN4"/>
    <mergeCell ref="CW4:CZ4"/>
    <mergeCell ref="BI2:DL2"/>
    <mergeCell ref="AG4:AJ4"/>
    <mergeCell ref="AL4:AO4"/>
    <mergeCell ref="AV4:AY4"/>
    <mergeCell ref="AL3:AP3"/>
    <mergeCell ref="BF3:BF4"/>
    <mergeCell ref="AQ3:AU3"/>
    <mergeCell ref="AQ4:AT4"/>
    <mergeCell ref="DB4:DE4"/>
    <mergeCell ref="BI3:BM3"/>
    <mergeCell ref="BN3:BR3"/>
    <mergeCell ref="BC3:BC4"/>
    <mergeCell ref="BD3:BD4"/>
    <mergeCell ref="BE3:BE4"/>
    <mergeCell ref="CR4:CU4"/>
    <mergeCell ref="CW3:DA3"/>
    <mergeCell ref="B1:B4"/>
    <mergeCell ref="A1:A4"/>
    <mergeCell ref="H4:K4"/>
    <mergeCell ref="M4:P4"/>
    <mergeCell ref="R4:U4"/>
    <mergeCell ref="C1:BH1"/>
    <mergeCell ref="C2:BF2"/>
    <mergeCell ref="BA3:BA4"/>
    <mergeCell ref="BB3:BB4"/>
    <mergeCell ref="C4:F4"/>
    <mergeCell ref="C3:G3"/>
    <mergeCell ref="H3:L3"/>
    <mergeCell ref="M3:Q3"/>
    <mergeCell ref="R3:V3"/>
    <mergeCell ref="W4:Z4"/>
    <mergeCell ref="AB4:AE4"/>
    <mergeCell ref="BI1:DN1"/>
    <mergeCell ref="BS3:BW3"/>
    <mergeCell ref="W3:AA3"/>
    <mergeCell ref="AB3:AF3"/>
    <mergeCell ref="DJ3:DJ4"/>
    <mergeCell ref="DK3:DK4"/>
    <mergeCell ref="DL3:DL4"/>
    <mergeCell ref="BX3:CB3"/>
    <mergeCell ref="CC3:CG3"/>
    <mergeCell ref="CH3:CL3"/>
    <mergeCell ref="CM3:CQ3"/>
    <mergeCell ref="CR3:CV3"/>
    <mergeCell ref="DB3:DF3"/>
    <mergeCell ref="AV3:AZ3"/>
    <mergeCell ref="AG3:AK3"/>
    <mergeCell ref="DM2:DM4"/>
  </mergeCells>
  <phoneticPr fontId="3" type="noConversion"/>
  <pageMargins left="0" right="0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2"/>
  <sheetViews>
    <sheetView topLeftCell="A4" zoomScaleNormal="100" workbookViewId="0">
      <selection activeCell="B39" sqref="B39"/>
    </sheetView>
  </sheetViews>
  <sheetFormatPr defaultColWidth="9.140625" defaultRowHeight="15" x14ac:dyDescent="0.25"/>
  <cols>
    <col min="1" max="1" width="3.7109375" style="28" customWidth="1"/>
    <col min="2" max="2" width="23" style="28" customWidth="1"/>
    <col min="3" max="17" width="3.7109375" style="28" customWidth="1"/>
    <col min="18" max="22" width="6" style="28" customWidth="1"/>
    <col min="23" max="23" width="10.140625" style="28" customWidth="1"/>
    <col min="24" max="24" width="6.28515625" style="144" customWidth="1"/>
    <col min="25" max="30" width="3.7109375" style="28" customWidth="1"/>
    <col min="31" max="39" width="3.7109375" style="110" customWidth="1"/>
    <col min="40" max="44" width="5.85546875" style="110" customWidth="1"/>
    <col min="45" max="45" width="10.5703125" style="110" customWidth="1"/>
    <col min="46" max="46" width="6.28515625" style="110" customWidth="1"/>
    <col min="47" max="47" width="7" style="37" customWidth="1"/>
    <col min="48" max="48" width="6.85546875" style="37" customWidth="1"/>
    <col min="49" max="16384" width="9.140625" style="28"/>
  </cols>
  <sheetData>
    <row r="1" spans="1:48" ht="19.5" customHeight="1" thickBot="1" x14ac:dyDescent="0.3">
      <c r="A1" s="492" t="s">
        <v>44</v>
      </c>
      <c r="B1" s="512" t="s">
        <v>49</v>
      </c>
      <c r="C1" s="494" t="s">
        <v>139</v>
      </c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6"/>
      <c r="Y1" s="494" t="s">
        <v>140</v>
      </c>
      <c r="Z1" s="495"/>
      <c r="AA1" s="495"/>
      <c r="AB1" s="495"/>
      <c r="AC1" s="495"/>
      <c r="AD1" s="495"/>
      <c r="AE1" s="495"/>
      <c r="AF1" s="495"/>
      <c r="AG1" s="495"/>
      <c r="AH1" s="495"/>
      <c r="AI1" s="495"/>
      <c r="AJ1" s="495"/>
      <c r="AK1" s="495"/>
      <c r="AL1" s="495"/>
      <c r="AM1" s="495"/>
      <c r="AN1" s="495"/>
      <c r="AO1" s="495"/>
      <c r="AP1" s="495"/>
      <c r="AQ1" s="495"/>
      <c r="AR1" s="495"/>
      <c r="AS1" s="495"/>
      <c r="AT1" s="496"/>
      <c r="AU1" s="509" t="s">
        <v>42</v>
      </c>
      <c r="AV1" s="509" t="s">
        <v>48</v>
      </c>
    </row>
    <row r="2" spans="1:48" ht="19.5" customHeight="1" x14ac:dyDescent="0.25">
      <c r="A2" s="493"/>
      <c r="B2" s="513"/>
      <c r="C2" s="499" t="s">
        <v>75</v>
      </c>
      <c r="D2" s="500"/>
      <c r="E2" s="500"/>
      <c r="F2" s="499" t="s">
        <v>33</v>
      </c>
      <c r="G2" s="500"/>
      <c r="H2" s="500"/>
      <c r="I2" s="499" t="s">
        <v>28</v>
      </c>
      <c r="J2" s="500"/>
      <c r="K2" s="500"/>
      <c r="L2" s="503" t="s">
        <v>81</v>
      </c>
      <c r="M2" s="504"/>
      <c r="N2" s="514"/>
      <c r="O2" s="503" t="s">
        <v>79</v>
      </c>
      <c r="P2" s="504"/>
      <c r="Q2" s="504"/>
      <c r="R2" s="497" t="s">
        <v>77</v>
      </c>
      <c r="S2" s="497" t="s">
        <v>30</v>
      </c>
      <c r="T2" s="497" t="s">
        <v>69</v>
      </c>
      <c r="U2" s="497" t="s">
        <v>90</v>
      </c>
      <c r="V2" s="497" t="s">
        <v>54</v>
      </c>
      <c r="W2" s="497" t="s">
        <v>47</v>
      </c>
      <c r="X2" s="497" t="s">
        <v>32</v>
      </c>
      <c r="Y2" s="499" t="s">
        <v>75</v>
      </c>
      <c r="Z2" s="500"/>
      <c r="AA2" s="500"/>
      <c r="AB2" s="499" t="s">
        <v>33</v>
      </c>
      <c r="AC2" s="500"/>
      <c r="AD2" s="500"/>
      <c r="AE2" s="499" t="s">
        <v>28</v>
      </c>
      <c r="AF2" s="500"/>
      <c r="AG2" s="500"/>
      <c r="AH2" s="503" t="s">
        <v>81</v>
      </c>
      <c r="AI2" s="504"/>
      <c r="AJ2" s="514"/>
      <c r="AK2" s="503" t="s">
        <v>79</v>
      </c>
      <c r="AL2" s="504"/>
      <c r="AM2" s="504"/>
      <c r="AN2" s="497" t="s">
        <v>77</v>
      </c>
      <c r="AO2" s="497" t="s">
        <v>30</v>
      </c>
      <c r="AP2" s="497" t="s">
        <v>69</v>
      </c>
      <c r="AQ2" s="497" t="s">
        <v>90</v>
      </c>
      <c r="AR2" s="497" t="s">
        <v>54</v>
      </c>
      <c r="AS2" s="497" t="s">
        <v>47</v>
      </c>
      <c r="AT2" s="503" t="s">
        <v>32</v>
      </c>
      <c r="AU2" s="510"/>
      <c r="AV2" s="510"/>
    </row>
    <row r="3" spans="1:48" ht="45" customHeight="1" thickBot="1" x14ac:dyDescent="0.3">
      <c r="A3" s="493"/>
      <c r="B3" s="513"/>
      <c r="C3" s="501"/>
      <c r="D3" s="502"/>
      <c r="E3" s="502"/>
      <c r="F3" s="501"/>
      <c r="G3" s="502"/>
      <c r="H3" s="502"/>
      <c r="I3" s="501"/>
      <c r="J3" s="502"/>
      <c r="K3" s="502"/>
      <c r="L3" s="505"/>
      <c r="M3" s="506"/>
      <c r="N3" s="515"/>
      <c r="O3" s="505"/>
      <c r="P3" s="506"/>
      <c r="Q3" s="506"/>
      <c r="R3" s="507"/>
      <c r="S3" s="507"/>
      <c r="T3" s="507"/>
      <c r="U3" s="507"/>
      <c r="V3" s="507"/>
      <c r="W3" s="498"/>
      <c r="X3" s="498"/>
      <c r="Y3" s="501"/>
      <c r="Z3" s="502"/>
      <c r="AA3" s="502"/>
      <c r="AB3" s="501"/>
      <c r="AC3" s="502"/>
      <c r="AD3" s="502"/>
      <c r="AE3" s="501"/>
      <c r="AF3" s="502"/>
      <c r="AG3" s="502"/>
      <c r="AH3" s="505"/>
      <c r="AI3" s="506"/>
      <c r="AJ3" s="515"/>
      <c r="AK3" s="505"/>
      <c r="AL3" s="506"/>
      <c r="AM3" s="506"/>
      <c r="AN3" s="507"/>
      <c r="AO3" s="507"/>
      <c r="AP3" s="507"/>
      <c r="AQ3" s="498"/>
      <c r="AR3" s="507"/>
      <c r="AS3" s="498"/>
      <c r="AT3" s="508"/>
      <c r="AU3" s="511"/>
      <c r="AV3" s="511"/>
    </row>
    <row r="4" spans="1:48" ht="14.25" customHeight="1" x14ac:dyDescent="0.25">
      <c r="A4" s="145">
        <v>1</v>
      </c>
      <c r="B4" s="115" t="s">
        <v>0</v>
      </c>
      <c r="C4" s="103">
        <v>116</v>
      </c>
      <c r="D4" s="104">
        <v>115</v>
      </c>
      <c r="E4" s="105">
        <v>114</v>
      </c>
      <c r="F4" s="103">
        <v>128</v>
      </c>
      <c r="G4" s="113">
        <v>118</v>
      </c>
      <c r="H4" s="147">
        <v>115</v>
      </c>
      <c r="I4" s="103">
        <v>146</v>
      </c>
      <c r="J4" s="113">
        <v>143</v>
      </c>
      <c r="K4" s="147">
        <v>137</v>
      </c>
      <c r="L4" s="103">
        <v>150</v>
      </c>
      <c r="M4" s="104">
        <v>132</v>
      </c>
      <c r="N4" s="105">
        <v>113</v>
      </c>
      <c r="O4" s="103">
        <v>140</v>
      </c>
      <c r="P4" s="104">
        <v>111</v>
      </c>
      <c r="Q4" s="105">
        <v>105</v>
      </c>
      <c r="R4" s="106">
        <v>390</v>
      </c>
      <c r="S4" s="106">
        <v>450</v>
      </c>
      <c r="T4" s="106">
        <v>165</v>
      </c>
      <c r="U4" s="220">
        <v>155</v>
      </c>
      <c r="V4" s="139">
        <v>360</v>
      </c>
      <c r="W4" s="262">
        <f t="shared" ref="W4:W42" si="0">V4+U4+T4+S4+R4+Q4+P4+O4+N4+M4+L4+K4+J4+I4+H4+G4+F4+E4+D4+C4</f>
        <v>3403</v>
      </c>
      <c r="X4" s="221">
        <v>1</v>
      </c>
      <c r="Y4" s="113">
        <v>150</v>
      </c>
      <c r="Z4" s="104">
        <v>118</v>
      </c>
      <c r="AA4" s="105">
        <v>89</v>
      </c>
      <c r="AB4" s="103">
        <v>150</v>
      </c>
      <c r="AC4" s="113">
        <v>102</v>
      </c>
      <c r="AD4" s="147">
        <v>83</v>
      </c>
      <c r="AE4" s="103">
        <v>111</v>
      </c>
      <c r="AF4" s="113">
        <v>107</v>
      </c>
      <c r="AG4" s="147">
        <v>103</v>
      </c>
      <c r="AH4" s="103">
        <v>146</v>
      </c>
      <c r="AI4" s="104">
        <v>115</v>
      </c>
      <c r="AJ4" s="105">
        <v>95</v>
      </c>
      <c r="AK4" s="103">
        <v>118</v>
      </c>
      <c r="AL4" s="104">
        <v>108</v>
      </c>
      <c r="AM4" s="105">
        <v>96</v>
      </c>
      <c r="AN4" s="106">
        <v>330</v>
      </c>
      <c r="AO4" s="106">
        <v>450</v>
      </c>
      <c r="AP4" s="220">
        <v>165</v>
      </c>
      <c r="AQ4" s="220">
        <v>155</v>
      </c>
      <c r="AR4" s="139">
        <v>420</v>
      </c>
      <c r="AS4" s="263">
        <f t="shared" ref="AS4:AS42" si="1">AR4+AQ4+AP4+AO4+AN4+AM4+AL4+AK4+AJ4+AI4+AH4+AG4+AF4+AE4+AD4+AC4+AB4+AA4+Z4+Y4</f>
        <v>3211</v>
      </c>
      <c r="AT4" s="263">
        <v>2</v>
      </c>
      <c r="AU4" s="153">
        <f t="shared" ref="AU4:AU42" si="2">W4+AS4</f>
        <v>6614</v>
      </c>
      <c r="AV4" s="150">
        <v>1</v>
      </c>
    </row>
    <row r="5" spans="1:48" ht="14.25" customHeight="1" x14ac:dyDescent="0.25">
      <c r="A5" s="145">
        <v>2</v>
      </c>
      <c r="B5" s="18" t="s">
        <v>6</v>
      </c>
      <c r="C5" s="38">
        <v>128</v>
      </c>
      <c r="D5" s="14">
        <v>124</v>
      </c>
      <c r="E5" s="39">
        <v>109</v>
      </c>
      <c r="F5" s="38">
        <v>150</v>
      </c>
      <c r="G5" s="114">
        <v>126</v>
      </c>
      <c r="H5" s="149">
        <v>114</v>
      </c>
      <c r="I5" s="38">
        <v>126</v>
      </c>
      <c r="J5" s="114">
        <v>122</v>
      </c>
      <c r="K5" s="149">
        <v>89</v>
      </c>
      <c r="L5" s="38">
        <v>146</v>
      </c>
      <c r="M5" s="14">
        <v>116</v>
      </c>
      <c r="N5" s="39">
        <v>104</v>
      </c>
      <c r="O5" s="38">
        <v>150</v>
      </c>
      <c r="P5" s="14">
        <v>146</v>
      </c>
      <c r="Q5" s="39">
        <v>113</v>
      </c>
      <c r="R5" s="53">
        <v>450</v>
      </c>
      <c r="S5" s="53">
        <v>420</v>
      </c>
      <c r="T5" s="53">
        <v>125</v>
      </c>
      <c r="U5" s="54">
        <v>210</v>
      </c>
      <c r="V5" s="54">
        <v>330</v>
      </c>
      <c r="W5" s="130">
        <f t="shared" si="0"/>
        <v>3398</v>
      </c>
      <c r="X5" s="72">
        <v>2</v>
      </c>
      <c r="Y5" s="114">
        <v>134</v>
      </c>
      <c r="Z5" s="14">
        <v>130</v>
      </c>
      <c r="AA5" s="39">
        <v>101</v>
      </c>
      <c r="AB5" s="38">
        <v>134</v>
      </c>
      <c r="AC5" s="114">
        <v>128</v>
      </c>
      <c r="AD5" s="149">
        <v>90</v>
      </c>
      <c r="AE5" s="38">
        <v>109</v>
      </c>
      <c r="AF5" s="114">
        <v>99</v>
      </c>
      <c r="AG5" s="149">
        <v>80</v>
      </c>
      <c r="AH5" s="38">
        <v>130</v>
      </c>
      <c r="AI5" s="14">
        <v>106</v>
      </c>
      <c r="AJ5" s="39">
        <v>101</v>
      </c>
      <c r="AK5" s="38">
        <v>146</v>
      </c>
      <c r="AL5" s="14">
        <v>95</v>
      </c>
      <c r="AM5" s="39">
        <v>94</v>
      </c>
      <c r="AN5" s="53">
        <v>250</v>
      </c>
      <c r="AO5" s="53">
        <v>390</v>
      </c>
      <c r="AP5" s="54">
        <v>125</v>
      </c>
      <c r="AQ5" s="54">
        <v>210</v>
      </c>
      <c r="AR5" s="54">
        <v>330</v>
      </c>
      <c r="AS5" s="264">
        <f t="shared" si="1"/>
        <v>2982</v>
      </c>
      <c r="AT5" s="264">
        <v>4</v>
      </c>
      <c r="AU5" s="154">
        <f t="shared" si="2"/>
        <v>6380</v>
      </c>
      <c r="AV5" s="151">
        <v>2</v>
      </c>
    </row>
    <row r="6" spans="1:48" ht="14.25" customHeight="1" x14ac:dyDescent="0.25">
      <c r="A6" s="145">
        <v>3</v>
      </c>
      <c r="B6" s="18" t="s">
        <v>2</v>
      </c>
      <c r="C6" s="5">
        <v>132</v>
      </c>
      <c r="D6" s="3">
        <v>130</v>
      </c>
      <c r="E6" s="6">
        <v>122</v>
      </c>
      <c r="F6" s="5">
        <v>134</v>
      </c>
      <c r="G6" s="58">
        <v>105</v>
      </c>
      <c r="H6" s="76">
        <v>88</v>
      </c>
      <c r="I6" s="5">
        <v>134</v>
      </c>
      <c r="J6" s="58">
        <v>106</v>
      </c>
      <c r="K6" s="76">
        <v>99</v>
      </c>
      <c r="L6" s="5">
        <v>130</v>
      </c>
      <c r="M6" s="3">
        <v>86</v>
      </c>
      <c r="N6" s="6">
        <v>80</v>
      </c>
      <c r="O6" s="5">
        <v>143</v>
      </c>
      <c r="P6" s="3">
        <v>116</v>
      </c>
      <c r="Q6" s="6">
        <v>106</v>
      </c>
      <c r="R6" s="8">
        <v>290</v>
      </c>
      <c r="S6" s="8">
        <v>180</v>
      </c>
      <c r="T6" s="8">
        <v>145</v>
      </c>
      <c r="U6" s="89">
        <v>145</v>
      </c>
      <c r="V6" s="89">
        <v>390</v>
      </c>
      <c r="W6" s="130">
        <f t="shared" si="0"/>
        <v>2861</v>
      </c>
      <c r="X6" s="142">
        <v>3</v>
      </c>
      <c r="Y6" s="58">
        <v>143</v>
      </c>
      <c r="Z6" s="3">
        <v>124</v>
      </c>
      <c r="AA6" s="6">
        <v>112</v>
      </c>
      <c r="AB6" s="5">
        <v>146</v>
      </c>
      <c r="AC6" s="58">
        <v>137</v>
      </c>
      <c r="AD6" s="76">
        <v>130</v>
      </c>
      <c r="AE6" s="5">
        <v>118</v>
      </c>
      <c r="AF6" s="58">
        <v>104</v>
      </c>
      <c r="AG6" s="76">
        <v>102</v>
      </c>
      <c r="AH6" s="5">
        <v>140</v>
      </c>
      <c r="AI6" s="3">
        <v>132</v>
      </c>
      <c r="AJ6" s="6">
        <v>79</v>
      </c>
      <c r="AK6" s="5">
        <v>124</v>
      </c>
      <c r="AL6" s="3">
        <v>104</v>
      </c>
      <c r="AM6" s="6">
        <v>72</v>
      </c>
      <c r="AN6" s="8">
        <v>290</v>
      </c>
      <c r="AO6" s="8">
        <v>250</v>
      </c>
      <c r="AP6" s="89">
        <v>145</v>
      </c>
      <c r="AQ6" s="89">
        <v>145</v>
      </c>
      <c r="AR6" s="89">
        <v>450</v>
      </c>
      <c r="AS6" s="264">
        <f t="shared" si="1"/>
        <v>3047</v>
      </c>
      <c r="AT6" s="264">
        <v>3</v>
      </c>
      <c r="AU6" s="154">
        <f t="shared" si="2"/>
        <v>5908</v>
      </c>
      <c r="AV6" s="151">
        <v>3</v>
      </c>
    </row>
    <row r="7" spans="1:48" ht="14.25" customHeight="1" x14ac:dyDescent="0.25">
      <c r="A7" s="145">
        <v>4</v>
      </c>
      <c r="B7" s="18" t="s">
        <v>5</v>
      </c>
      <c r="C7" s="38">
        <v>120</v>
      </c>
      <c r="D7" s="14">
        <v>99</v>
      </c>
      <c r="E7" s="39">
        <v>78</v>
      </c>
      <c r="F7" s="38">
        <v>122</v>
      </c>
      <c r="G7" s="114">
        <v>105</v>
      </c>
      <c r="H7" s="149">
        <v>94</v>
      </c>
      <c r="I7" s="38">
        <v>150</v>
      </c>
      <c r="J7" s="114">
        <v>108</v>
      </c>
      <c r="K7" s="149">
        <v>101</v>
      </c>
      <c r="L7" s="38">
        <v>140</v>
      </c>
      <c r="M7" s="14">
        <v>118</v>
      </c>
      <c r="N7" s="39">
        <v>98</v>
      </c>
      <c r="O7" s="38">
        <v>134</v>
      </c>
      <c r="P7" s="14">
        <v>124</v>
      </c>
      <c r="Q7" s="39">
        <v>103</v>
      </c>
      <c r="R7" s="53">
        <v>270</v>
      </c>
      <c r="S7" s="53">
        <v>360</v>
      </c>
      <c r="T7" s="53">
        <v>100</v>
      </c>
      <c r="U7" s="54">
        <v>195</v>
      </c>
      <c r="V7" s="54">
        <v>220</v>
      </c>
      <c r="W7" s="130">
        <f t="shared" si="0"/>
        <v>2839</v>
      </c>
      <c r="X7" s="72">
        <v>4</v>
      </c>
      <c r="Y7" s="114">
        <v>126</v>
      </c>
      <c r="Z7" s="14">
        <v>110</v>
      </c>
      <c r="AA7" s="39">
        <v>107</v>
      </c>
      <c r="AB7" s="38">
        <v>122</v>
      </c>
      <c r="AC7" s="114">
        <v>105</v>
      </c>
      <c r="AD7" s="149">
        <v>94</v>
      </c>
      <c r="AE7" s="38">
        <v>134</v>
      </c>
      <c r="AF7" s="114">
        <v>130</v>
      </c>
      <c r="AG7" s="149">
        <v>101</v>
      </c>
      <c r="AH7" s="38">
        <v>128</v>
      </c>
      <c r="AI7" s="14">
        <v>103</v>
      </c>
      <c r="AJ7" s="39">
        <v>93</v>
      </c>
      <c r="AK7" s="38">
        <v>132</v>
      </c>
      <c r="AL7" s="14">
        <v>115</v>
      </c>
      <c r="AM7" s="39">
        <v>98</v>
      </c>
      <c r="AN7" s="53">
        <v>310</v>
      </c>
      <c r="AO7" s="53">
        <v>220</v>
      </c>
      <c r="AP7" s="54">
        <v>100</v>
      </c>
      <c r="AQ7" s="54">
        <v>195</v>
      </c>
      <c r="AR7" s="54">
        <v>360</v>
      </c>
      <c r="AS7" s="264">
        <f t="shared" si="1"/>
        <v>2883</v>
      </c>
      <c r="AT7" s="264">
        <v>7</v>
      </c>
      <c r="AU7" s="154">
        <f t="shared" si="2"/>
        <v>5722</v>
      </c>
      <c r="AV7" s="151">
        <v>4</v>
      </c>
    </row>
    <row r="8" spans="1:48" ht="14.25" customHeight="1" x14ac:dyDescent="0.25">
      <c r="A8" s="145">
        <v>5</v>
      </c>
      <c r="B8" s="18" t="s">
        <v>12</v>
      </c>
      <c r="C8" s="38">
        <v>150</v>
      </c>
      <c r="D8" s="14">
        <v>134</v>
      </c>
      <c r="E8" s="39">
        <v>89</v>
      </c>
      <c r="F8" s="38">
        <v>124</v>
      </c>
      <c r="G8" s="114">
        <v>120</v>
      </c>
      <c r="H8" s="149">
        <v>106</v>
      </c>
      <c r="I8" s="38">
        <v>110</v>
      </c>
      <c r="J8" s="114">
        <v>102</v>
      </c>
      <c r="K8" s="149">
        <v>100</v>
      </c>
      <c r="L8" s="38">
        <v>134</v>
      </c>
      <c r="M8" s="14"/>
      <c r="N8" s="39">
        <v>34</v>
      </c>
      <c r="O8" s="5">
        <v>132</v>
      </c>
      <c r="P8" s="3"/>
      <c r="Q8" s="6">
        <v>55</v>
      </c>
      <c r="R8" s="8">
        <v>50</v>
      </c>
      <c r="S8" s="8">
        <v>220</v>
      </c>
      <c r="T8" s="8">
        <v>110</v>
      </c>
      <c r="U8" s="89">
        <v>225</v>
      </c>
      <c r="V8" s="89">
        <v>450</v>
      </c>
      <c r="W8" s="130">
        <f t="shared" si="0"/>
        <v>2445</v>
      </c>
      <c r="X8" s="72">
        <v>7</v>
      </c>
      <c r="Y8" s="58">
        <v>140</v>
      </c>
      <c r="Z8" s="3">
        <v>103</v>
      </c>
      <c r="AA8" s="6">
        <v>95</v>
      </c>
      <c r="AB8" s="5">
        <v>124</v>
      </c>
      <c r="AC8" s="58">
        <v>120</v>
      </c>
      <c r="AD8" s="76">
        <v>106</v>
      </c>
      <c r="AE8" s="5">
        <v>146</v>
      </c>
      <c r="AF8" s="58">
        <v>143</v>
      </c>
      <c r="AG8" s="76">
        <v>140</v>
      </c>
      <c r="AH8" s="5">
        <v>150</v>
      </c>
      <c r="AI8" s="3">
        <v>134</v>
      </c>
      <c r="AJ8" s="6">
        <v>118</v>
      </c>
      <c r="AK8" s="5">
        <v>150</v>
      </c>
      <c r="AL8" s="3">
        <v>103</v>
      </c>
      <c r="AM8" s="6">
        <v>92</v>
      </c>
      <c r="AN8" s="8">
        <v>420</v>
      </c>
      <c r="AO8" s="8">
        <v>360</v>
      </c>
      <c r="AP8" s="89">
        <v>110</v>
      </c>
      <c r="AQ8" s="89">
        <v>225</v>
      </c>
      <c r="AR8" s="89">
        <v>270</v>
      </c>
      <c r="AS8" s="264">
        <f t="shared" si="1"/>
        <v>3249</v>
      </c>
      <c r="AT8" s="264">
        <v>1</v>
      </c>
      <c r="AU8" s="154">
        <f t="shared" si="2"/>
        <v>5694</v>
      </c>
      <c r="AV8" s="151">
        <v>5</v>
      </c>
    </row>
    <row r="9" spans="1:48" ht="14.25" customHeight="1" x14ac:dyDescent="0.25">
      <c r="A9" s="145">
        <v>6</v>
      </c>
      <c r="B9" s="18" t="s">
        <v>11</v>
      </c>
      <c r="C9" s="38">
        <v>105</v>
      </c>
      <c r="D9" s="14">
        <v>103</v>
      </c>
      <c r="E9" s="39">
        <v>73</v>
      </c>
      <c r="F9" s="38">
        <v>115</v>
      </c>
      <c r="G9" s="114">
        <v>81.2</v>
      </c>
      <c r="H9" s="149">
        <v>72.099999999999994</v>
      </c>
      <c r="I9" s="38">
        <v>116</v>
      </c>
      <c r="J9" s="114">
        <v>107</v>
      </c>
      <c r="K9" s="149">
        <v>103</v>
      </c>
      <c r="L9" s="38">
        <v>112</v>
      </c>
      <c r="M9" s="14">
        <v>106</v>
      </c>
      <c r="N9" s="39">
        <v>78</v>
      </c>
      <c r="O9" s="38">
        <v>112</v>
      </c>
      <c r="P9" s="14">
        <v>96</v>
      </c>
      <c r="Q9" s="39">
        <v>75</v>
      </c>
      <c r="R9" s="53">
        <v>210</v>
      </c>
      <c r="S9" s="53">
        <v>230</v>
      </c>
      <c r="T9" s="53">
        <v>135</v>
      </c>
      <c r="U9" s="54">
        <v>135</v>
      </c>
      <c r="V9" s="54">
        <v>270</v>
      </c>
      <c r="W9" s="130">
        <f t="shared" si="0"/>
        <v>2434.3000000000002</v>
      </c>
      <c r="X9" s="72">
        <v>8</v>
      </c>
      <c r="Y9" s="114">
        <v>100</v>
      </c>
      <c r="Z9" s="14">
        <v>72</v>
      </c>
      <c r="AA9" s="39">
        <v>58</v>
      </c>
      <c r="AB9" s="38">
        <v>115</v>
      </c>
      <c r="AC9" s="114">
        <v>51.5</v>
      </c>
      <c r="AD9" s="149">
        <v>58</v>
      </c>
      <c r="AE9" s="38">
        <v>128</v>
      </c>
      <c r="AF9" s="114">
        <v>79</v>
      </c>
      <c r="AG9" s="149">
        <v>63</v>
      </c>
      <c r="AH9" s="38">
        <v>122</v>
      </c>
      <c r="AI9" s="14">
        <v>116</v>
      </c>
      <c r="AJ9" s="39">
        <v>88.2</v>
      </c>
      <c r="AK9" s="38">
        <v>143</v>
      </c>
      <c r="AL9" s="14">
        <v>109</v>
      </c>
      <c r="AM9" s="39">
        <v>77</v>
      </c>
      <c r="AN9" s="53">
        <v>450</v>
      </c>
      <c r="AO9" s="53">
        <v>420</v>
      </c>
      <c r="AP9" s="54">
        <v>135</v>
      </c>
      <c r="AQ9" s="54">
        <v>135</v>
      </c>
      <c r="AR9" s="54">
        <v>390</v>
      </c>
      <c r="AS9" s="264">
        <f t="shared" si="1"/>
        <v>2909.7</v>
      </c>
      <c r="AT9" s="264">
        <v>6</v>
      </c>
      <c r="AU9" s="154">
        <f t="shared" si="2"/>
        <v>5344</v>
      </c>
      <c r="AV9" s="151">
        <v>6</v>
      </c>
    </row>
    <row r="10" spans="1:48" ht="14.25" customHeight="1" x14ac:dyDescent="0.25">
      <c r="A10" s="145">
        <v>7</v>
      </c>
      <c r="B10" s="18" t="s">
        <v>14</v>
      </c>
      <c r="C10" s="5">
        <v>70</v>
      </c>
      <c r="D10" s="3">
        <v>57</v>
      </c>
      <c r="E10" s="6">
        <v>52</v>
      </c>
      <c r="F10" s="5">
        <v>132</v>
      </c>
      <c r="G10" s="58">
        <v>114</v>
      </c>
      <c r="H10" s="76">
        <v>107</v>
      </c>
      <c r="I10" s="5">
        <v>105</v>
      </c>
      <c r="J10" s="58">
        <v>69</v>
      </c>
      <c r="K10" s="76">
        <v>68</v>
      </c>
      <c r="L10" s="5">
        <v>83</v>
      </c>
      <c r="M10" s="3">
        <v>77</v>
      </c>
      <c r="N10" s="6">
        <v>51</v>
      </c>
      <c r="O10" s="5">
        <v>104</v>
      </c>
      <c r="P10" s="3">
        <v>67</v>
      </c>
      <c r="Q10" s="6">
        <v>53</v>
      </c>
      <c r="R10" s="8">
        <v>140</v>
      </c>
      <c r="S10" s="8">
        <v>180</v>
      </c>
      <c r="T10" s="8">
        <v>225</v>
      </c>
      <c r="U10" s="89">
        <v>115</v>
      </c>
      <c r="V10" s="89">
        <v>150</v>
      </c>
      <c r="W10" s="130">
        <f t="shared" si="0"/>
        <v>2019</v>
      </c>
      <c r="X10" s="72">
        <v>11</v>
      </c>
      <c r="Y10" s="58">
        <v>122</v>
      </c>
      <c r="Z10" s="3">
        <v>97</v>
      </c>
      <c r="AA10" s="6">
        <v>94</v>
      </c>
      <c r="AB10" s="5">
        <v>132</v>
      </c>
      <c r="AC10" s="58">
        <v>114</v>
      </c>
      <c r="AD10" s="76">
        <v>107</v>
      </c>
      <c r="AE10" s="5">
        <v>132</v>
      </c>
      <c r="AF10" s="58">
        <v>120</v>
      </c>
      <c r="AG10" s="76">
        <v>114</v>
      </c>
      <c r="AH10" s="5">
        <v>122</v>
      </c>
      <c r="AI10" s="3">
        <v>110</v>
      </c>
      <c r="AJ10" s="6">
        <v>83</v>
      </c>
      <c r="AK10" s="5">
        <v>130</v>
      </c>
      <c r="AL10" s="3">
        <v>116</v>
      </c>
      <c r="AM10" s="6">
        <v>111</v>
      </c>
      <c r="AN10" s="8">
        <v>360</v>
      </c>
      <c r="AO10" s="8">
        <v>270</v>
      </c>
      <c r="AP10" s="89">
        <v>225</v>
      </c>
      <c r="AQ10" s="89">
        <v>115</v>
      </c>
      <c r="AR10" s="89">
        <v>290</v>
      </c>
      <c r="AS10" s="264">
        <f t="shared" si="1"/>
        <v>2964</v>
      </c>
      <c r="AT10" s="264">
        <v>5</v>
      </c>
      <c r="AU10" s="154">
        <f t="shared" si="2"/>
        <v>4983</v>
      </c>
      <c r="AV10" s="151">
        <v>7</v>
      </c>
    </row>
    <row r="11" spans="1:48" ht="14.25" customHeight="1" x14ac:dyDescent="0.25">
      <c r="A11" s="145">
        <v>8</v>
      </c>
      <c r="B11" s="18" t="s">
        <v>25</v>
      </c>
      <c r="C11" s="43">
        <v>126</v>
      </c>
      <c r="D11" s="44">
        <v>92</v>
      </c>
      <c r="E11" s="46">
        <v>87</v>
      </c>
      <c r="F11" s="43">
        <v>101</v>
      </c>
      <c r="G11" s="112">
        <v>91</v>
      </c>
      <c r="H11" s="148">
        <v>59</v>
      </c>
      <c r="I11" s="43">
        <v>82</v>
      </c>
      <c r="J11" s="112">
        <v>80</v>
      </c>
      <c r="K11" s="148">
        <v>76</v>
      </c>
      <c r="L11" s="43">
        <v>143</v>
      </c>
      <c r="M11" s="44">
        <v>102</v>
      </c>
      <c r="N11" s="46">
        <v>99</v>
      </c>
      <c r="O11" s="43">
        <v>115</v>
      </c>
      <c r="P11" s="44">
        <v>83</v>
      </c>
      <c r="Q11" s="46">
        <v>61</v>
      </c>
      <c r="R11" s="45">
        <v>230</v>
      </c>
      <c r="S11" s="45">
        <v>330</v>
      </c>
      <c r="T11" s="45">
        <v>70</v>
      </c>
      <c r="U11" s="111">
        <v>165</v>
      </c>
      <c r="V11" s="89">
        <v>190</v>
      </c>
      <c r="W11" s="130">
        <f t="shared" si="0"/>
        <v>2382</v>
      </c>
      <c r="X11" s="142">
        <v>9</v>
      </c>
      <c r="Y11" s="112">
        <v>104</v>
      </c>
      <c r="Z11" s="44">
        <v>98</v>
      </c>
      <c r="AA11" s="46">
        <v>64</v>
      </c>
      <c r="AB11" s="43">
        <v>101</v>
      </c>
      <c r="AC11" s="112">
        <v>91</v>
      </c>
      <c r="AD11" s="148">
        <v>59</v>
      </c>
      <c r="AE11" s="43">
        <v>106</v>
      </c>
      <c r="AF11" s="112">
        <v>87</v>
      </c>
      <c r="AG11" s="148">
        <v>45.5</v>
      </c>
      <c r="AH11" s="43">
        <v>143</v>
      </c>
      <c r="AI11" s="44">
        <v>107</v>
      </c>
      <c r="AJ11" s="46">
        <v>85</v>
      </c>
      <c r="AK11" s="43">
        <v>126</v>
      </c>
      <c r="AL11" s="44">
        <v>100</v>
      </c>
      <c r="AM11" s="46">
        <v>65</v>
      </c>
      <c r="AN11" s="45">
        <v>390</v>
      </c>
      <c r="AO11" s="45">
        <v>230</v>
      </c>
      <c r="AP11" s="111">
        <v>70</v>
      </c>
      <c r="AQ11" s="111">
        <v>165</v>
      </c>
      <c r="AR11" s="89">
        <v>187.5</v>
      </c>
      <c r="AS11" s="264">
        <f t="shared" si="1"/>
        <v>2424</v>
      </c>
      <c r="AT11" s="264">
        <v>8</v>
      </c>
      <c r="AU11" s="154">
        <f t="shared" si="2"/>
        <v>4806</v>
      </c>
      <c r="AV11" s="151">
        <v>8</v>
      </c>
    </row>
    <row r="12" spans="1:48" ht="14.25" customHeight="1" x14ac:dyDescent="0.25">
      <c r="A12" s="145">
        <v>9</v>
      </c>
      <c r="B12" s="18" t="s">
        <v>3</v>
      </c>
      <c r="C12" s="43">
        <v>112</v>
      </c>
      <c r="D12" s="44">
        <v>106</v>
      </c>
      <c r="E12" s="46">
        <v>76</v>
      </c>
      <c r="F12" s="43">
        <v>109</v>
      </c>
      <c r="G12" s="112">
        <v>100</v>
      </c>
      <c r="H12" s="148"/>
      <c r="I12" s="43">
        <v>118</v>
      </c>
      <c r="J12" s="112">
        <v>104</v>
      </c>
      <c r="K12" s="148">
        <v>74</v>
      </c>
      <c r="L12" s="43">
        <v>122</v>
      </c>
      <c r="M12" s="44">
        <v>115</v>
      </c>
      <c r="N12" s="46">
        <v>96</v>
      </c>
      <c r="O12" s="43">
        <v>100</v>
      </c>
      <c r="P12" s="44">
        <v>72</v>
      </c>
      <c r="Q12" s="46">
        <v>70</v>
      </c>
      <c r="R12" s="45">
        <v>190</v>
      </c>
      <c r="S12" s="45">
        <v>290</v>
      </c>
      <c r="T12" s="45">
        <v>195</v>
      </c>
      <c r="U12" s="111">
        <v>110</v>
      </c>
      <c r="V12" s="89">
        <v>290</v>
      </c>
      <c r="W12" s="130">
        <f t="shared" si="0"/>
        <v>2449</v>
      </c>
      <c r="X12" s="142">
        <v>6</v>
      </c>
      <c r="Y12" s="112">
        <v>108</v>
      </c>
      <c r="Z12" s="44">
        <v>99</v>
      </c>
      <c r="AA12" s="46">
        <v>61</v>
      </c>
      <c r="AB12" s="43">
        <v>109</v>
      </c>
      <c r="AC12" s="112">
        <v>100</v>
      </c>
      <c r="AD12" s="148"/>
      <c r="AE12" s="43">
        <v>122</v>
      </c>
      <c r="AF12" s="112">
        <v>112</v>
      </c>
      <c r="AG12" s="148">
        <v>94</v>
      </c>
      <c r="AH12" s="43">
        <v>111</v>
      </c>
      <c r="AI12" s="44">
        <v>94</v>
      </c>
      <c r="AJ12" s="46"/>
      <c r="AK12" s="43">
        <v>134</v>
      </c>
      <c r="AL12" s="44">
        <v>97</v>
      </c>
      <c r="AM12" s="46"/>
      <c r="AN12" s="45"/>
      <c r="AO12" s="45">
        <v>200</v>
      </c>
      <c r="AP12" s="111">
        <v>195</v>
      </c>
      <c r="AQ12" s="111">
        <v>110</v>
      </c>
      <c r="AR12" s="89">
        <v>165</v>
      </c>
      <c r="AS12" s="264">
        <f t="shared" si="1"/>
        <v>1911</v>
      </c>
      <c r="AT12" s="264">
        <v>10</v>
      </c>
      <c r="AU12" s="154">
        <f t="shared" si="2"/>
        <v>4360</v>
      </c>
      <c r="AV12" s="151">
        <v>9</v>
      </c>
    </row>
    <row r="13" spans="1:48" ht="14.25" customHeight="1" x14ac:dyDescent="0.25">
      <c r="A13" s="145">
        <v>10</v>
      </c>
      <c r="B13" s="18" t="s">
        <v>1</v>
      </c>
      <c r="C13" s="5">
        <v>140</v>
      </c>
      <c r="D13" s="3">
        <v>107</v>
      </c>
      <c r="E13" s="6">
        <v>104</v>
      </c>
      <c r="F13" s="5">
        <v>113</v>
      </c>
      <c r="G13" s="58">
        <v>111</v>
      </c>
      <c r="H13" s="76">
        <v>104</v>
      </c>
      <c r="I13" s="5"/>
      <c r="J13" s="58"/>
      <c r="K13" s="76"/>
      <c r="L13" s="5">
        <v>100</v>
      </c>
      <c r="M13" s="3">
        <v>85</v>
      </c>
      <c r="N13" s="6">
        <v>79</v>
      </c>
      <c r="O13" s="5">
        <v>128</v>
      </c>
      <c r="P13" s="3">
        <v>126</v>
      </c>
      <c r="Q13" s="6">
        <v>108</v>
      </c>
      <c r="R13" s="8">
        <v>170</v>
      </c>
      <c r="S13" s="8">
        <v>270</v>
      </c>
      <c r="T13" s="8"/>
      <c r="U13" s="89"/>
      <c r="V13" s="89">
        <v>250</v>
      </c>
      <c r="W13" s="130">
        <f t="shared" si="0"/>
        <v>1995</v>
      </c>
      <c r="X13" s="72">
        <v>13</v>
      </c>
      <c r="Y13" s="58">
        <v>105</v>
      </c>
      <c r="Z13" s="3">
        <v>92</v>
      </c>
      <c r="AA13" s="6">
        <v>91</v>
      </c>
      <c r="AB13" s="5">
        <v>113</v>
      </c>
      <c r="AC13" s="58">
        <v>111</v>
      </c>
      <c r="AD13" s="76">
        <v>104</v>
      </c>
      <c r="AE13" s="5"/>
      <c r="AF13" s="58"/>
      <c r="AG13" s="76"/>
      <c r="AH13" s="5">
        <v>112</v>
      </c>
      <c r="AI13" s="3">
        <v>108</v>
      </c>
      <c r="AJ13" s="6">
        <v>76</v>
      </c>
      <c r="AK13" s="5">
        <v>112</v>
      </c>
      <c r="AL13" s="3">
        <v>105</v>
      </c>
      <c r="AM13" s="6">
        <v>77</v>
      </c>
      <c r="AN13" s="8">
        <v>230</v>
      </c>
      <c r="AO13" s="8">
        <v>290</v>
      </c>
      <c r="AP13" s="89"/>
      <c r="AQ13" s="89"/>
      <c r="AR13" s="89">
        <v>172.5</v>
      </c>
      <c r="AS13" s="264">
        <f t="shared" si="1"/>
        <v>1898.5</v>
      </c>
      <c r="AT13" s="264">
        <v>11</v>
      </c>
      <c r="AU13" s="154">
        <f t="shared" si="2"/>
        <v>3893.5</v>
      </c>
      <c r="AV13" s="151">
        <v>10</v>
      </c>
    </row>
    <row r="14" spans="1:48" ht="14.25" customHeight="1" x14ac:dyDescent="0.25">
      <c r="A14" s="145">
        <v>11</v>
      </c>
      <c r="B14" s="18" t="s">
        <v>18</v>
      </c>
      <c r="C14" s="5">
        <v>91</v>
      </c>
      <c r="D14" s="3">
        <v>80</v>
      </c>
      <c r="E14" s="6">
        <v>51</v>
      </c>
      <c r="F14" s="5">
        <v>112</v>
      </c>
      <c r="G14" s="58">
        <v>103</v>
      </c>
      <c r="H14" s="76"/>
      <c r="I14" s="5">
        <v>130</v>
      </c>
      <c r="J14" s="58">
        <v>128</v>
      </c>
      <c r="K14" s="76">
        <v>92</v>
      </c>
      <c r="L14" s="5">
        <v>137</v>
      </c>
      <c r="M14" s="3">
        <v>111</v>
      </c>
      <c r="N14" s="6">
        <v>101</v>
      </c>
      <c r="O14" s="5">
        <v>130</v>
      </c>
      <c r="P14" s="3">
        <v>120</v>
      </c>
      <c r="Q14" s="6">
        <v>109</v>
      </c>
      <c r="R14" s="8">
        <v>420</v>
      </c>
      <c r="S14" s="8">
        <v>310</v>
      </c>
      <c r="T14" s="8">
        <v>210</v>
      </c>
      <c r="U14" s="89"/>
      <c r="V14" s="89">
        <v>157.5</v>
      </c>
      <c r="W14" s="130">
        <f t="shared" si="0"/>
        <v>2592.5</v>
      </c>
      <c r="X14" s="72">
        <v>5</v>
      </c>
      <c r="Y14" s="58">
        <v>128</v>
      </c>
      <c r="Z14" s="3"/>
      <c r="AA14" s="6"/>
      <c r="AB14" s="5">
        <v>140</v>
      </c>
      <c r="AC14" s="58"/>
      <c r="AD14" s="76"/>
      <c r="AE14" s="5">
        <v>137</v>
      </c>
      <c r="AF14" s="58"/>
      <c r="AG14" s="76"/>
      <c r="AH14" s="5">
        <v>137</v>
      </c>
      <c r="AI14" s="3"/>
      <c r="AJ14" s="6"/>
      <c r="AK14" s="5">
        <v>137</v>
      </c>
      <c r="AL14" s="3"/>
      <c r="AM14" s="6"/>
      <c r="AN14" s="8"/>
      <c r="AO14" s="8">
        <v>110</v>
      </c>
      <c r="AP14" s="89">
        <v>210</v>
      </c>
      <c r="AQ14" s="89"/>
      <c r="AR14" s="89"/>
      <c r="AS14" s="264">
        <f t="shared" si="1"/>
        <v>999</v>
      </c>
      <c r="AT14" s="264">
        <v>14</v>
      </c>
      <c r="AU14" s="154">
        <f t="shared" si="2"/>
        <v>3591.5</v>
      </c>
      <c r="AV14" s="151">
        <v>11</v>
      </c>
    </row>
    <row r="15" spans="1:48" ht="14.25" customHeight="1" x14ac:dyDescent="0.25">
      <c r="A15" s="145">
        <v>12</v>
      </c>
      <c r="B15" s="18" t="s">
        <v>15</v>
      </c>
      <c r="C15" s="5">
        <v>137</v>
      </c>
      <c r="D15" s="3">
        <v>90</v>
      </c>
      <c r="E15" s="6">
        <v>54</v>
      </c>
      <c r="F15" s="5">
        <v>146</v>
      </c>
      <c r="G15" s="58">
        <v>93</v>
      </c>
      <c r="H15" s="76"/>
      <c r="I15" s="5">
        <v>124</v>
      </c>
      <c r="J15" s="58">
        <v>81</v>
      </c>
      <c r="K15" s="76">
        <v>63</v>
      </c>
      <c r="L15" s="5">
        <v>124</v>
      </c>
      <c r="M15" s="3">
        <v>120</v>
      </c>
      <c r="N15" s="6"/>
      <c r="O15" s="5">
        <v>118</v>
      </c>
      <c r="P15" s="3">
        <v>97</v>
      </c>
      <c r="Q15" s="6"/>
      <c r="R15" s="8">
        <v>240</v>
      </c>
      <c r="S15" s="8">
        <v>190</v>
      </c>
      <c r="T15" s="8">
        <v>80</v>
      </c>
      <c r="U15" s="89"/>
      <c r="V15" s="89"/>
      <c r="W15" s="130">
        <f t="shared" si="0"/>
        <v>1757</v>
      </c>
      <c r="X15" s="72">
        <v>14</v>
      </c>
      <c r="Y15" s="58">
        <v>137</v>
      </c>
      <c r="Z15" s="3">
        <v>106</v>
      </c>
      <c r="AA15" s="6">
        <v>90</v>
      </c>
      <c r="AB15" s="5">
        <v>112</v>
      </c>
      <c r="AC15" s="58">
        <v>110</v>
      </c>
      <c r="AD15" s="76">
        <v>84</v>
      </c>
      <c r="AE15" s="5">
        <v>150</v>
      </c>
      <c r="AF15" s="58">
        <v>115</v>
      </c>
      <c r="AG15" s="76">
        <v>96</v>
      </c>
      <c r="AH15" s="5">
        <v>106</v>
      </c>
      <c r="AI15" s="3"/>
      <c r="AJ15" s="6"/>
      <c r="AK15" s="5">
        <v>120</v>
      </c>
      <c r="AL15" s="3">
        <v>114</v>
      </c>
      <c r="AM15" s="6"/>
      <c r="AN15" s="8"/>
      <c r="AO15" s="8">
        <v>210</v>
      </c>
      <c r="AP15" s="89">
        <v>80</v>
      </c>
      <c r="AQ15" s="89"/>
      <c r="AR15" s="89"/>
      <c r="AS15" s="264">
        <f t="shared" si="1"/>
        <v>1630</v>
      </c>
      <c r="AT15" s="264">
        <v>12</v>
      </c>
      <c r="AU15" s="154">
        <f t="shared" si="2"/>
        <v>3387</v>
      </c>
      <c r="AV15" s="151">
        <v>12</v>
      </c>
    </row>
    <row r="16" spans="1:48" ht="14.25" customHeight="1" x14ac:dyDescent="0.25">
      <c r="A16" s="145">
        <v>13</v>
      </c>
      <c r="B16" s="18" t="s">
        <v>16</v>
      </c>
      <c r="C16" s="5">
        <v>146</v>
      </c>
      <c r="D16" s="3">
        <v>143</v>
      </c>
      <c r="E16" s="6">
        <v>113</v>
      </c>
      <c r="F16" s="5">
        <v>89</v>
      </c>
      <c r="G16" s="58">
        <v>86</v>
      </c>
      <c r="H16" s="76"/>
      <c r="I16" s="5">
        <v>114</v>
      </c>
      <c r="J16" s="58">
        <v>113</v>
      </c>
      <c r="K16" s="76">
        <v>112</v>
      </c>
      <c r="L16" s="5"/>
      <c r="M16" s="3"/>
      <c r="N16" s="6"/>
      <c r="O16" s="5"/>
      <c r="P16" s="3"/>
      <c r="Q16" s="6"/>
      <c r="R16" s="8"/>
      <c r="S16" s="8">
        <v>390</v>
      </c>
      <c r="T16" s="8">
        <v>95</v>
      </c>
      <c r="U16" s="89">
        <v>180</v>
      </c>
      <c r="V16" s="89">
        <v>420</v>
      </c>
      <c r="W16" s="130">
        <f t="shared" si="0"/>
        <v>2001</v>
      </c>
      <c r="X16" s="142">
        <v>12</v>
      </c>
      <c r="Y16" s="58">
        <v>85</v>
      </c>
      <c r="Z16" s="3">
        <v>82</v>
      </c>
      <c r="AA16" s="6">
        <v>71</v>
      </c>
      <c r="AB16" s="5">
        <v>89</v>
      </c>
      <c r="AC16" s="58">
        <v>86</v>
      </c>
      <c r="AD16" s="76"/>
      <c r="AE16" s="5">
        <v>110</v>
      </c>
      <c r="AF16" s="58">
        <v>108</v>
      </c>
      <c r="AG16" s="76">
        <v>95</v>
      </c>
      <c r="AH16" s="5"/>
      <c r="AI16" s="3"/>
      <c r="AJ16" s="6"/>
      <c r="AK16" s="5"/>
      <c r="AL16" s="3"/>
      <c r="AM16" s="6"/>
      <c r="AN16" s="8"/>
      <c r="AO16" s="8">
        <v>170</v>
      </c>
      <c r="AP16" s="89">
        <v>95</v>
      </c>
      <c r="AQ16" s="89">
        <v>180</v>
      </c>
      <c r="AR16" s="89">
        <v>210</v>
      </c>
      <c r="AS16" s="264">
        <f t="shared" si="1"/>
        <v>1381</v>
      </c>
      <c r="AT16" s="264">
        <v>13</v>
      </c>
      <c r="AU16" s="154">
        <f t="shared" si="2"/>
        <v>3382</v>
      </c>
      <c r="AV16" s="151">
        <v>13</v>
      </c>
    </row>
    <row r="17" spans="1:48" ht="14.25" customHeight="1" x14ac:dyDescent="0.25">
      <c r="A17" s="145">
        <v>14</v>
      </c>
      <c r="B17" s="18" t="s">
        <v>24</v>
      </c>
      <c r="C17" s="43">
        <v>95</v>
      </c>
      <c r="D17" s="44">
        <v>85</v>
      </c>
      <c r="E17" s="46">
        <v>44</v>
      </c>
      <c r="F17" s="43">
        <v>106</v>
      </c>
      <c r="G17" s="112">
        <v>83</v>
      </c>
      <c r="H17" s="148"/>
      <c r="I17" s="43">
        <v>111</v>
      </c>
      <c r="J17" s="112">
        <v>67</v>
      </c>
      <c r="K17" s="148">
        <v>64</v>
      </c>
      <c r="L17" s="43">
        <v>59</v>
      </c>
      <c r="M17" s="44"/>
      <c r="N17" s="46">
        <v>34</v>
      </c>
      <c r="O17" s="43">
        <v>86</v>
      </c>
      <c r="P17" s="44"/>
      <c r="Q17" s="46">
        <v>55</v>
      </c>
      <c r="R17" s="45"/>
      <c r="S17" s="45"/>
      <c r="T17" s="45">
        <v>155</v>
      </c>
      <c r="U17" s="111">
        <v>125</v>
      </c>
      <c r="V17" s="89">
        <v>77.5</v>
      </c>
      <c r="W17" s="130">
        <f t="shared" si="0"/>
        <v>1246.5</v>
      </c>
      <c r="X17" s="72">
        <v>19</v>
      </c>
      <c r="Y17" s="112">
        <v>146</v>
      </c>
      <c r="Z17" s="44">
        <v>113</v>
      </c>
      <c r="AA17" s="46">
        <v>96</v>
      </c>
      <c r="AB17" s="43">
        <v>108</v>
      </c>
      <c r="AC17" s="112">
        <v>99</v>
      </c>
      <c r="AD17" s="148">
        <v>95</v>
      </c>
      <c r="AE17" s="43">
        <v>116</v>
      </c>
      <c r="AF17" s="112">
        <v>84</v>
      </c>
      <c r="AG17" s="148">
        <v>81</v>
      </c>
      <c r="AH17" s="43"/>
      <c r="AI17" s="44"/>
      <c r="AJ17" s="46">
        <v>54.5</v>
      </c>
      <c r="AK17" s="43">
        <v>42.5</v>
      </c>
      <c r="AL17" s="44"/>
      <c r="AM17" s="46"/>
      <c r="AN17" s="45"/>
      <c r="AO17" s="45">
        <v>310</v>
      </c>
      <c r="AP17" s="111">
        <v>155</v>
      </c>
      <c r="AQ17" s="111">
        <v>125</v>
      </c>
      <c r="AR17" s="89">
        <v>310</v>
      </c>
      <c r="AS17" s="264">
        <f t="shared" si="1"/>
        <v>1935</v>
      </c>
      <c r="AT17" s="264">
        <v>9</v>
      </c>
      <c r="AU17" s="154">
        <f t="shared" si="2"/>
        <v>3181.5</v>
      </c>
      <c r="AV17" s="151">
        <v>14</v>
      </c>
    </row>
    <row r="18" spans="1:48" ht="14.25" customHeight="1" x14ac:dyDescent="0.25">
      <c r="A18" s="145">
        <v>15</v>
      </c>
      <c r="B18" s="18" t="s">
        <v>10</v>
      </c>
      <c r="C18" s="5">
        <v>79</v>
      </c>
      <c r="D18" s="3">
        <v>60</v>
      </c>
      <c r="E18" s="6">
        <v>59</v>
      </c>
      <c r="F18" s="5">
        <v>85</v>
      </c>
      <c r="G18" s="58"/>
      <c r="H18" s="76"/>
      <c r="I18" s="5"/>
      <c r="J18" s="58"/>
      <c r="K18" s="76"/>
      <c r="L18" s="5">
        <v>126</v>
      </c>
      <c r="M18" s="3">
        <v>114</v>
      </c>
      <c r="N18" s="6">
        <v>70</v>
      </c>
      <c r="O18" s="5">
        <v>93</v>
      </c>
      <c r="P18" s="3">
        <v>92</v>
      </c>
      <c r="Q18" s="6">
        <v>77</v>
      </c>
      <c r="R18" s="8">
        <v>330</v>
      </c>
      <c r="S18" s="8">
        <v>170</v>
      </c>
      <c r="T18" s="8"/>
      <c r="U18" s="89"/>
      <c r="V18" s="89">
        <v>170</v>
      </c>
      <c r="W18" s="130">
        <f t="shared" si="0"/>
        <v>1525</v>
      </c>
      <c r="X18" s="72">
        <v>17</v>
      </c>
      <c r="Y18" s="58">
        <v>65</v>
      </c>
      <c r="Z18" s="3"/>
      <c r="AA18" s="6"/>
      <c r="AB18" s="5"/>
      <c r="AC18" s="58"/>
      <c r="AD18" s="76"/>
      <c r="AE18" s="5"/>
      <c r="AF18" s="58"/>
      <c r="AG18" s="76"/>
      <c r="AH18" s="5">
        <v>104</v>
      </c>
      <c r="AI18" s="3">
        <v>97</v>
      </c>
      <c r="AJ18" s="6">
        <v>89</v>
      </c>
      <c r="AK18" s="5">
        <v>140</v>
      </c>
      <c r="AL18" s="3">
        <v>84</v>
      </c>
      <c r="AM18" s="6">
        <v>81</v>
      </c>
      <c r="AN18" s="8">
        <v>210</v>
      </c>
      <c r="AO18" s="8"/>
      <c r="AP18" s="89"/>
      <c r="AQ18" s="89"/>
      <c r="AR18" s="89"/>
      <c r="AS18" s="264">
        <f t="shared" si="1"/>
        <v>870</v>
      </c>
      <c r="AT18" s="264">
        <v>16</v>
      </c>
      <c r="AU18" s="154">
        <f t="shared" si="2"/>
        <v>2395</v>
      </c>
      <c r="AV18" s="151">
        <v>15</v>
      </c>
    </row>
    <row r="19" spans="1:48" ht="14.25" customHeight="1" x14ac:dyDescent="0.25">
      <c r="A19" s="145">
        <v>16</v>
      </c>
      <c r="B19" s="18" t="s">
        <v>17</v>
      </c>
      <c r="C19" s="5">
        <v>110</v>
      </c>
      <c r="D19" s="3">
        <v>88</v>
      </c>
      <c r="E19" s="6">
        <v>53</v>
      </c>
      <c r="F19" s="5">
        <v>84</v>
      </c>
      <c r="G19" s="58">
        <v>78</v>
      </c>
      <c r="H19" s="76"/>
      <c r="I19" s="5"/>
      <c r="J19" s="58"/>
      <c r="K19" s="76"/>
      <c r="L19" s="5">
        <v>128</v>
      </c>
      <c r="M19" s="3">
        <v>107</v>
      </c>
      <c r="N19" s="6">
        <v>92</v>
      </c>
      <c r="O19" s="5">
        <v>137</v>
      </c>
      <c r="P19" s="3">
        <v>98</v>
      </c>
      <c r="Q19" s="6">
        <v>59</v>
      </c>
      <c r="R19" s="8">
        <v>310</v>
      </c>
      <c r="S19" s="8">
        <v>210</v>
      </c>
      <c r="T19" s="8"/>
      <c r="U19" s="89"/>
      <c r="V19" s="89"/>
      <c r="W19" s="130">
        <f t="shared" si="0"/>
        <v>1554</v>
      </c>
      <c r="X19" s="72">
        <v>16</v>
      </c>
      <c r="Y19" s="58">
        <v>120</v>
      </c>
      <c r="Z19" s="3">
        <v>63</v>
      </c>
      <c r="AA19" s="6">
        <v>59</v>
      </c>
      <c r="AB19" s="5">
        <v>126</v>
      </c>
      <c r="AC19" s="58"/>
      <c r="AD19" s="76"/>
      <c r="AE19" s="5"/>
      <c r="AF19" s="58"/>
      <c r="AG19" s="76"/>
      <c r="AH19" s="5">
        <v>113</v>
      </c>
      <c r="AI19" s="3"/>
      <c r="AJ19" s="6"/>
      <c r="AK19" s="5">
        <v>102</v>
      </c>
      <c r="AL19" s="3"/>
      <c r="AM19" s="6"/>
      <c r="AN19" s="8"/>
      <c r="AO19" s="8">
        <v>190</v>
      </c>
      <c r="AP19" s="89"/>
      <c r="AQ19" s="89"/>
      <c r="AR19" s="89"/>
      <c r="AS19" s="264">
        <f t="shared" si="1"/>
        <v>773</v>
      </c>
      <c r="AT19" s="264">
        <v>17</v>
      </c>
      <c r="AU19" s="154">
        <f t="shared" si="2"/>
        <v>2327</v>
      </c>
      <c r="AV19" s="151">
        <v>16</v>
      </c>
    </row>
    <row r="20" spans="1:48" ht="14.25" customHeight="1" x14ac:dyDescent="0.25">
      <c r="A20" s="145">
        <v>17</v>
      </c>
      <c r="B20" s="18" t="s">
        <v>76</v>
      </c>
      <c r="C20" s="5">
        <v>111</v>
      </c>
      <c r="D20" s="3">
        <v>98</v>
      </c>
      <c r="E20" s="6">
        <v>71</v>
      </c>
      <c r="F20" s="5">
        <v>99</v>
      </c>
      <c r="G20" s="58">
        <v>86</v>
      </c>
      <c r="H20" s="76"/>
      <c r="I20" s="5">
        <v>140</v>
      </c>
      <c r="J20" s="58">
        <v>94</v>
      </c>
      <c r="K20" s="76">
        <v>73</v>
      </c>
      <c r="L20" s="5">
        <v>95</v>
      </c>
      <c r="M20" s="3">
        <v>91</v>
      </c>
      <c r="N20" s="6">
        <v>82</v>
      </c>
      <c r="O20" s="5">
        <v>107</v>
      </c>
      <c r="P20" s="3">
        <v>102</v>
      </c>
      <c r="Q20" s="6">
        <v>66</v>
      </c>
      <c r="R20" s="8">
        <v>250</v>
      </c>
      <c r="S20" s="8">
        <v>200</v>
      </c>
      <c r="T20" s="8">
        <v>105</v>
      </c>
      <c r="U20" s="89"/>
      <c r="V20" s="89">
        <v>230</v>
      </c>
      <c r="W20" s="130">
        <f t="shared" si="0"/>
        <v>2100</v>
      </c>
      <c r="X20" s="72">
        <v>10</v>
      </c>
      <c r="Y20" s="58"/>
      <c r="Z20" s="3"/>
      <c r="AA20" s="6"/>
      <c r="AB20" s="5"/>
      <c r="AC20" s="58"/>
      <c r="AD20" s="76"/>
      <c r="AE20" s="5"/>
      <c r="AF20" s="58"/>
      <c r="AG20" s="76"/>
      <c r="AH20" s="5"/>
      <c r="AI20" s="3"/>
      <c r="AJ20" s="6"/>
      <c r="AK20" s="5"/>
      <c r="AL20" s="3"/>
      <c r="AM20" s="6"/>
      <c r="AN20" s="8"/>
      <c r="AO20" s="8"/>
      <c r="AP20" s="89"/>
      <c r="AQ20" s="89"/>
      <c r="AR20" s="89"/>
      <c r="AS20" s="264">
        <f t="shared" si="1"/>
        <v>0</v>
      </c>
      <c r="AT20" s="264">
        <v>28</v>
      </c>
      <c r="AU20" s="154">
        <f t="shared" si="2"/>
        <v>2100</v>
      </c>
      <c r="AV20" s="151">
        <v>17</v>
      </c>
    </row>
    <row r="21" spans="1:48" ht="14.25" customHeight="1" x14ac:dyDescent="0.25">
      <c r="A21" s="145">
        <v>18</v>
      </c>
      <c r="B21" s="18" t="s">
        <v>8</v>
      </c>
      <c r="C21" s="38">
        <v>108</v>
      </c>
      <c r="D21" s="14"/>
      <c r="E21" s="39"/>
      <c r="F21" s="38">
        <v>101</v>
      </c>
      <c r="G21" s="114"/>
      <c r="H21" s="149"/>
      <c r="I21" s="38">
        <v>87</v>
      </c>
      <c r="J21" s="114"/>
      <c r="K21" s="149"/>
      <c r="L21" s="38">
        <v>93</v>
      </c>
      <c r="M21" s="14">
        <v>71</v>
      </c>
      <c r="N21" s="39">
        <v>62</v>
      </c>
      <c r="O21" s="38">
        <v>74</v>
      </c>
      <c r="P21" s="14">
        <v>71</v>
      </c>
      <c r="Q21" s="39">
        <v>69</v>
      </c>
      <c r="R21" s="53">
        <v>180</v>
      </c>
      <c r="S21" s="53"/>
      <c r="T21" s="53"/>
      <c r="U21" s="54"/>
      <c r="V21" s="54"/>
      <c r="W21" s="130">
        <f t="shared" si="0"/>
        <v>916</v>
      </c>
      <c r="X21" s="72">
        <v>20</v>
      </c>
      <c r="Y21" s="114"/>
      <c r="Z21" s="14"/>
      <c r="AA21" s="39"/>
      <c r="AB21" s="38"/>
      <c r="AC21" s="114"/>
      <c r="AD21" s="149"/>
      <c r="AE21" s="38"/>
      <c r="AF21" s="114"/>
      <c r="AG21" s="149"/>
      <c r="AH21" s="38">
        <v>102</v>
      </c>
      <c r="AI21" s="14">
        <v>100</v>
      </c>
      <c r="AJ21" s="39">
        <v>91</v>
      </c>
      <c r="AK21" s="38">
        <v>122</v>
      </c>
      <c r="AL21" s="14">
        <v>113</v>
      </c>
      <c r="AM21" s="39">
        <v>83</v>
      </c>
      <c r="AN21" s="53">
        <v>270</v>
      </c>
      <c r="AO21" s="53"/>
      <c r="AP21" s="54"/>
      <c r="AQ21" s="54"/>
      <c r="AR21" s="54"/>
      <c r="AS21" s="264">
        <f t="shared" si="1"/>
        <v>881</v>
      </c>
      <c r="AT21" s="264">
        <v>15</v>
      </c>
      <c r="AU21" s="154">
        <f t="shared" si="2"/>
        <v>1797</v>
      </c>
      <c r="AV21" s="151">
        <v>18</v>
      </c>
    </row>
    <row r="22" spans="1:48" ht="14.25" customHeight="1" x14ac:dyDescent="0.25">
      <c r="A22" s="145">
        <v>19</v>
      </c>
      <c r="B22" s="18" t="s">
        <v>50</v>
      </c>
      <c r="C22" s="5">
        <v>102</v>
      </c>
      <c r="D22" s="3">
        <v>63</v>
      </c>
      <c r="E22" s="6">
        <v>47</v>
      </c>
      <c r="F22" s="5">
        <v>108</v>
      </c>
      <c r="G22" s="58"/>
      <c r="H22" s="76"/>
      <c r="I22" s="5">
        <v>95</v>
      </c>
      <c r="J22" s="58">
        <v>61</v>
      </c>
      <c r="K22" s="76">
        <v>57</v>
      </c>
      <c r="L22" s="5">
        <v>108</v>
      </c>
      <c r="M22" s="3">
        <v>105</v>
      </c>
      <c r="N22" s="6">
        <v>81</v>
      </c>
      <c r="O22" s="5">
        <v>122</v>
      </c>
      <c r="P22" s="3">
        <v>85</v>
      </c>
      <c r="Q22" s="6">
        <v>60</v>
      </c>
      <c r="R22" s="8">
        <v>200</v>
      </c>
      <c r="S22" s="8">
        <v>250</v>
      </c>
      <c r="T22" s="8">
        <v>90</v>
      </c>
      <c r="U22" s="89">
        <v>105</v>
      </c>
      <c r="V22" s="89"/>
      <c r="W22" s="130">
        <f t="shared" si="0"/>
        <v>1739</v>
      </c>
      <c r="X22" s="142">
        <v>15</v>
      </c>
      <c r="Y22" s="58"/>
      <c r="Z22" s="3"/>
      <c r="AA22" s="6"/>
      <c r="AB22" s="5"/>
      <c r="AC22" s="58"/>
      <c r="AD22" s="76"/>
      <c r="AE22" s="5"/>
      <c r="AF22" s="58"/>
      <c r="AG22" s="76"/>
      <c r="AH22" s="5"/>
      <c r="AI22" s="3"/>
      <c r="AJ22" s="6"/>
      <c r="AK22" s="5"/>
      <c r="AL22" s="3"/>
      <c r="AM22" s="6"/>
      <c r="AN22" s="8"/>
      <c r="AO22" s="8"/>
      <c r="AP22" s="89"/>
      <c r="AQ22" s="89"/>
      <c r="AR22" s="89"/>
      <c r="AS22" s="264">
        <f t="shared" si="1"/>
        <v>0</v>
      </c>
      <c r="AT22" s="264">
        <v>29</v>
      </c>
      <c r="AU22" s="154">
        <f t="shared" si="2"/>
        <v>1739</v>
      </c>
      <c r="AV22" s="151">
        <v>19</v>
      </c>
    </row>
    <row r="23" spans="1:48" ht="14.25" customHeight="1" x14ac:dyDescent="0.25">
      <c r="A23" s="145">
        <v>20</v>
      </c>
      <c r="B23" s="18" t="s">
        <v>22</v>
      </c>
      <c r="C23" s="5">
        <v>82</v>
      </c>
      <c r="D23" s="3">
        <v>81</v>
      </c>
      <c r="E23" s="6">
        <v>48</v>
      </c>
      <c r="F23" s="5">
        <v>89</v>
      </c>
      <c r="G23" s="58">
        <v>81</v>
      </c>
      <c r="H23" s="76"/>
      <c r="I23" s="5">
        <v>91</v>
      </c>
      <c r="J23" s="58"/>
      <c r="K23" s="76"/>
      <c r="L23" s="5">
        <v>65</v>
      </c>
      <c r="M23" s="3">
        <v>56</v>
      </c>
      <c r="N23" s="6"/>
      <c r="O23" s="5">
        <v>101</v>
      </c>
      <c r="P23" s="3">
        <v>64</v>
      </c>
      <c r="Q23" s="6">
        <v>58</v>
      </c>
      <c r="R23" s="8">
        <v>100</v>
      </c>
      <c r="S23" s="8">
        <v>160</v>
      </c>
      <c r="T23" s="8"/>
      <c r="U23" s="89"/>
      <c r="V23" s="89">
        <v>232.5</v>
      </c>
      <c r="W23" s="130">
        <f t="shared" si="0"/>
        <v>1308.5</v>
      </c>
      <c r="X23" s="142">
        <v>18</v>
      </c>
      <c r="Y23" s="58"/>
      <c r="Z23" s="3"/>
      <c r="AA23" s="6"/>
      <c r="AB23" s="5"/>
      <c r="AC23" s="58"/>
      <c r="AD23" s="76"/>
      <c r="AE23" s="5"/>
      <c r="AF23" s="58"/>
      <c r="AG23" s="76"/>
      <c r="AH23" s="5"/>
      <c r="AI23" s="3"/>
      <c r="AJ23" s="6"/>
      <c r="AK23" s="5"/>
      <c r="AL23" s="3"/>
      <c r="AM23" s="6"/>
      <c r="AN23" s="8"/>
      <c r="AO23" s="8"/>
      <c r="AP23" s="89"/>
      <c r="AQ23" s="89"/>
      <c r="AR23" s="89"/>
      <c r="AS23" s="264">
        <f t="shared" si="1"/>
        <v>0</v>
      </c>
      <c r="AT23" s="264">
        <v>30</v>
      </c>
      <c r="AU23" s="154">
        <f t="shared" si="2"/>
        <v>1308.5</v>
      </c>
      <c r="AV23" s="151">
        <v>20</v>
      </c>
    </row>
    <row r="24" spans="1:48" ht="14.25" customHeight="1" x14ac:dyDescent="0.25">
      <c r="A24" s="145">
        <v>21</v>
      </c>
      <c r="B24" s="218" t="s">
        <v>19</v>
      </c>
      <c r="C24" s="24">
        <v>84</v>
      </c>
      <c r="D24" s="25">
        <v>62</v>
      </c>
      <c r="E24" s="26"/>
      <c r="F24" s="24">
        <v>79</v>
      </c>
      <c r="G24" s="57"/>
      <c r="H24" s="101"/>
      <c r="I24" s="24">
        <v>85</v>
      </c>
      <c r="J24" s="57">
        <v>60</v>
      </c>
      <c r="K24" s="101"/>
      <c r="L24" s="24"/>
      <c r="M24" s="25"/>
      <c r="N24" s="26"/>
      <c r="O24" s="24"/>
      <c r="P24" s="25"/>
      <c r="Q24" s="26"/>
      <c r="R24" s="27"/>
      <c r="S24" s="27">
        <v>93</v>
      </c>
      <c r="T24" s="27">
        <v>180</v>
      </c>
      <c r="U24" s="99"/>
      <c r="V24" s="89"/>
      <c r="W24" s="130">
        <f t="shared" si="0"/>
        <v>643</v>
      </c>
      <c r="X24" s="142">
        <v>21</v>
      </c>
      <c r="Y24" s="57">
        <v>76</v>
      </c>
      <c r="Z24" s="25"/>
      <c r="AA24" s="26"/>
      <c r="AB24" s="24"/>
      <c r="AC24" s="57"/>
      <c r="AD24" s="101"/>
      <c r="AE24" s="24">
        <v>93</v>
      </c>
      <c r="AF24" s="57"/>
      <c r="AG24" s="101"/>
      <c r="AH24" s="24"/>
      <c r="AI24" s="25"/>
      <c r="AJ24" s="26"/>
      <c r="AK24" s="24"/>
      <c r="AL24" s="25"/>
      <c r="AM24" s="26"/>
      <c r="AN24" s="27"/>
      <c r="AO24" s="27"/>
      <c r="AP24" s="99">
        <v>180</v>
      </c>
      <c r="AQ24" s="99"/>
      <c r="AR24" s="89">
        <v>57.5</v>
      </c>
      <c r="AS24" s="264">
        <f t="shared" si="1"/>
        <v>406.5</v>
      </c>
      <c r="AT24" s="264">
        <v>20</v>
      </c>
      <c r="AU24" s="154">
        <f t="shared" si="2"/>
        <v>1049.5</v>
      </c>
      <c r="AV24" s="151">
        <v>21</v>
      </c>
    </row>
    <row r="25" spans="1:48" ht="14.25" customHeight="1" x14ac:dyDescent="0.25">
      <c r="A25" s="145">
        <v>22</v>
      </c>
      <c r="B25" s="20" t="s">
        <v>38</v>
      </c>
      <c r="C25" s="5"/>
      <c r="D25" s="3"/>
      <c r="E25" s="6"/>
      <c r="F25" s="5"/>
      <c r="G25" s="58"/>
      <c r="H25" s="76"/>
      <c r="I25" s="5"/>
      <c r="J25" s="58"/>
      <c r="K25" s="76"/>
      <c r="L25" s="5">
        <v>63</v>
      </c>
      <c r="M25" s="3">
        <v>55</v>
      </c>
      <c r="N25" s="6"/>
      <c r="O25" s="5">
        <v>99</v>
      </c>
      <c r="P25" s="3">
        <v>80</v>
      </c>
      <c r="Q25" s="6"/>
      <c r="R25" s="8">
        <v>53</v>
      </c>
      <c r="S25" s="8"/>
      <c r="T25" s="8"/>
      <c r="U25" s="89"/>
      <c r="V25" s="89"/>
      <c r="W25" s="130">
        <f t="shared" si="0"/>
        <v>350</v>
      </c>
      <c r="X25" s="72">
        <v>26</v>
      </c>
      <c r="Y25" s="58">
        <v>57</v>
      </c>
      <c r="Z25" s="3">
        <v>55.5</v>
      </c>
      <c r="AA25" s="6"/>
      <c r="AB25" s="5">
        <v>59</v>
      </c>
      <c r="AC25" s="58">
        <v>46.5</v>
      </c>
      <c r="AD25" s="76"/>
      <c r="AE25" s="5">
        <v>45.5</v>
      </c>
      <c r="AF25" s="58">
        <v>38</v>
      </c>
      <c r="AG25" s="76"/>
      <c r="AH25" s="5">
        <v>57</v>
      </c>
      <c r="AI25" s="3">
        <v>49</v>
      </c>
      <c r="AJ25" s="6"/>
      <c r="AK25" s="5">
        <v>65</v>
      </c>
      <c r="AL25" s="3">
        <v>41</v>
      </c>
      <c r="AM25" s="6"/>
      <c r="AN25" s="8"/>
      <c r="AO25" s="8">
        <v>120</v>
      </c>
      <c r="AP25" s="89"/>
      <c r="AQ25" s="89"/>
      <c r="AR25" s="89">
        <v>62.5</v>
      </c>
      <c r="AS25" s="264">
        <f t="shared" si="1"/>
        <v>696</v>
      </c>
      <c r="AT25" s="264">
        <v>18</v>
      </c>
      <c r="AU25" s="154">
        <f t="shared" si="2"/>
        <v>1046</v>
      </c>
      <c r="AV25" s="151">
        <v>22</v>
      </c>
    </row>
    <row r="26" spans="1:48" ht="14.25" customHeight="1" x14ac:dyDescent="0.25">
      <c r="A26" s="145">
        <v>23</v>
      </c>
      <c r="B26" s="146" t="s">
        <v>67</v>
      </c>
      <c r="C26" s="38">
        <v>93</v>
      </c>
      <c r="D26" s="14"/>
      <c r="E26" s="39"/>
      <c r="F26" s="38"/>
      <c r="G26" s="114"/>
      <c r="H26" s="149"/>
      <c r="I26" s="38">
        <v>93</v>
      </c>
      <c r="J26" s="114"/>
      <c r="K26" s="149"/>
      <c r="L26" s="38">
        <v>54</v>
      </c>
      <c r="M26" s="14">
        <v>48</v>
      </c>
      <c r="N26" s="39"/>
      <c r="O26" s="38">
        <v>89</v>
      </c>
      <c r="P26" s="14">
        <v>47</v>
      </c>
      <c r="Q26" s="39"/>
      <c r="R26" s="53"/>
      <c r="S26" s="53"/>
      <c r="T26" s="53">
        <v>115</v>
      </c>
      <c r="U26" s="54"/>
      <c r="V26" s="54"/>
      <c r="W26" s="130">
        <f t="shared" si="0"/>
        <v>539</v>
      </c>
      <c r="X26" s="72">
        <v>23</v>
      </c>
      <c r="Y26" s="114">
        <v>35</v>
      </c>
      <c r="Z26" s="14"/>
      <c r="AA26" s="39"/>
      <c r="AB26" s="38"/>
      <c r="AC26" s="114"/>
      <c r="AD26" s="149"/>
      <c r="AE26" s="38">
        <v>52.5</v>
      </c>
      <c r="AF26" s="114"/>
      <c r="AG26" s="149"/>
      <c r="AH26" s="38">
        <v>87</v>
      </c>
      <c r="AI26" s="14"/>
      <c r="AJ26" s="39"/>
      <c r="AK26" s="38">
        <v>107</v>
      </c>
      <c r="AL26" s="14"/>
      <c r="AM26" s="39"/>
      <c r="AN26" s="53"/>
      <c r="AO26" s="53"/>
      <c r="AP26" s="54">
        <v>115</v>
      </c>
      <c r="AQ26" s="54"/>
      <c r="AR26" s="54"/>
      <c r="AS26" s="264">
        <f t="shared" si="1"/>
        <v>396.5</v>
      </c>
      <c r="AT26" s="264">
        <v>21</v>
      </c>
      <c r="AU26" s="154">
        <f t="shared" si="2"/>
        <v>935.5</v>
      </c>
      <c r="AV26" s="151">
        <v>23</v>
      </c>
    </row>
    <row r="27" spans="1:48" ht="14.25" customHeight="1" x14ac:dyDescent="0.25">
      <c r="A27" s="145">
        <v>24</v>
      </c>
      <c r="B27" s="218" t="s">
        <v>66</v>
      </c>
      <c r="C27" s="24">
        <v>67</v>
      </c>
      <c r="D27" s="25"/>
      <c r="E27" s="26"/>
      <c r="F27" s="24"/>
      <c r="G27" s="57"/>
      <c r="H27" s="101"/>
      <c r="I27" s="24">
        <v>109</v>
      </c>
      <c r="J27" s="57"/>
      <c r="K27" s="101"/>
      <c r="L27" s="24">
        <v>84</v>
      </c>
      <c r="M27" s="25"/>
      <c r="N27" s="26"/>
      <c r="O27" s="24">
        <v>76</v>
      </c>
      <c r="P27" s="25"/>
      <c r="Q27" s="26"/>
      <c r="R27" s="27"/>
      <c r="S27" s="27"/>
      <c r="T27" s="27">
        <v>85</v>
      </c>
      <c r="U27" s="99"/>
      <c r="V27" s="89">
        <v>52.5</v>
      </c>
      <c r="W27" s="130">
        <f t="shared" si="0"/>
        <v>473.5</v>
      </c>
      <c r="X27" s="72">
        <v>25</v>
      </c>
      <c r="Y27" s="57"/>
      <c r="Z27" s="25"/>
      <c r="AA27" s="26"/>
      <c r="AB27" s="24"/>
      <c r="AC27" s="57"/>
      <c r="AD27" s="101"/>
      <c r="AE27" s="24"/>
      <c r="AF27" s="57"/>
      <c r="AG27" s="101"/>
      <c r="AH27" s="24">
        <v>96</v>
      </c>
      <c r="AI27" s="25">
        <v>80</v>
      </c>
      <c r="AJ27" s="26"/>
      <c r="AK27" s="24">
        <v>78</v>
      </c>
      <c r="AL27" s="25">
        <v>73</v>
      </c>
      <c r="AM27" s="26"/>
      <c r="AN27" s="27"/>
      <c r="AO27" s="27"/>
      <c r="AP27" s="99"/>
      <c r="AQ27" s="99"/>
      <c r="AR27" s="89"/>
      <c r="AS27" s="264">
        <f t="shared" si="1"/>
        <v>327</v>
      </c>
      <c r="AT27" s="264">
        <v>24</v>
      </c>
      <c r="AU27" s="154">
        <f t="shared" si="2"/>
        <v>800.5</v>
      </c>
      <c r="AV27" s="151">
        <v>24</v>
      </c>
    </row>
    <row r="28" spans="1:48" ht="14.25" customHeight="1" x14ac:dyDescent="0.25">
      <c r="A28" s="145">
        <v>25</v>
      </c>
      <c r="B28" s="18" t="s">
        <v>4</v>
      </c>
      <c r="C28" s="5">
        <v>118</v>
      </c>
      <c r="D28" s="3"/>
      <c r="E28" s="6"/>
      <c r="F28" s="5">
        <v>124</v>
      </c>
      <c r="G28" s="58"/>
      <c r="H28" s="76"/>
      <c r="I28" s="5">
        <v>75</v>
      </c>
      <c r="J28" s="58"/>
      <c r="K28" s="76"/>
      <c r="L28" s="5">
        <v>94</v>
      </c>
      <c r="M28" s="3"/>
      <c r="N28" s="6"/>
      <c r="O28" s="5">
        <v>114</v>
      </c>
      <c r="P28" s="3"/>
      <c r="Q28" s="6"/>
      <c r="R28" s="8">
        <v>106</v>
      </c>
      <c r="S28" s="8"/>
      <c r="T28" s="8"/>
      <c r="U28" s="89"/>
      <c r="V28" s="89"/>
      <c r="W28" s="130">
        <f t="shared" si="0"/>
        <v>631</v>
      </c>
      <c r="X28" s="72">
        <v>22</v>
      </c>
      <c r="Y28" s="58">
        <v>62</v>
      </c>
      <c r="Z28" s="3"/>
      <c r="AA28" s="6"/>
      <c r="AB28" s="5"/>
      <c r="AC28" s="58"/>
      <c r="AD28" s="76"/>
      <c r="AE28" s="5"/>
      <c r="AF28" s="58"/>
      <c r="AG28" s="76"/>
      <c r="AH28" s="5"/>
      <c r="AI28" s="3"/>
      <c r="AJ28" s="6"/>
      <c r="AK28" s="5"/>
      <c r="AL28" s="3"/>
      <c r="AM28" s="6"/>
      <c r="AN28" s="8"/>
      <c r="AO28" s="8"/>
      <c r="AP28" s="89"/>
      <c r="AQ28" s="89"/>
      <c r="AR28" s="89">
        <v>55</v>
      </c>
      <c r="AS28" s="264">
        <f t="shared" si="1"/>
        <v>117</v>
      </c>
      <c r="AT28" s="264">
        <v>26</v>
      </c>
      <c r="AU28" s="154">
        <f t="shared" si="2"/>
        <v>748</v>
      </c>
      <c r="AV28" s="151">
        <v>25</v>
      </c>
    </row>
    <row r="29" spans="1:48" ht="14.25" customHeight="1" x14ac:dyDescent="0.25">
      <c r="A29" s="145">
        <v>26</v>
      </c>
      <c r="B29" s="18" t="s">
        <v>13</v>
      </c>
      <c r="C29" s="5">
        <v>41</v>
      </c>
      <c r="D29" s="3"/>
      <c r="E29" s="6"/>
      <c r="F29" s="5"/>
      <c r="G29" s="3"/>
      <c r="H29" s="6"/>
      <c r="I29" s="5"/>
      <c r="J29" s="3"/>
      <c r="K29" s="6"/>
      <c r="L29" s="5">
        <v>74</v>
      </c>
      <c r="M29" s="3">
        <v>72</v>
      </c>
      <c r="N29" s="6">
        <v>58</v>
      </c>
      <c r="O29" s="5">
        <v>55</v>
      </c>
      <c r="P29" s="3">
        <v>51</v>
      </c>
      <c r="Q29" s="6"/>
      <c r="R29" s="8">
        <v>130</v>
      </c>
      <c r="S29" s="8"/>
      <c r="T29" s="8"/>
      <c r="U29" s="89"/>
      <c r="V29" s="89"/>
      <c r="W29" s="130">
        <f t="shared" si="0"/>
        <v>481</v>
      </c>
      <c r="X29" s="142">
        <v>24</v>
      </c>
      <c r="Y29" s="58"/>
      <c r="Z29" s="3"/>
      <c r="AA29" s="6"/>
      <c r="AB29" s="5"/>
      <c r="AC29" s="3"/>
      <c r="AD29" s="6"/>
      <c r="AE29" s="5"/>
      <c r="AF29" s="3"/>
      <c r="AG29" s="6"/>
      <c r="AH29" s="5">
        <v>74</v>
      </c>
      <c r="AI29" s="3"/>
      <c r="AJ29" s="6"/>
      <c r="AK29" s="5">
        <v>76</v>
      </c>
      <c r="AL29" s="3"/>
      <c r="AM29" s="6"/>
      <c r="AN29" s="8"/>
      <c r="AO29" s="8"/>
      <c r="AP29" s="89"/>
      <c r="AQ29" s="89"/>
      <c r="AR29" s="89"/>
      <c r="AS29" s="264">
        <f t="shared" si="1"/>
        <v>150</v>
      </c>
      <c r="AT29" s="264">
        <v>25</v>
      </c>
      <c r="AU29" s="154">
        <f t="shared" si="2"/>
        <v>631</v>
      </c>
      <c r="AV29" s="151">
        <v>26</v>
      </c>
    </row>
    <row r="30" spans="1:48" ht="14.25" customHeight="1" x14ac:dyDescent="0.25">
      <c r="A30" s="145">
        <v>27</v>
      </c>
      <c r="B30" s="20" t="s">
        <v>9</v>
      </c>
      <c r="C30" s="5"/>
      <c r="D30" s="3"/>
      <c r="E30" s="6"/>
      <c r="F30" s="5"/>
      <c r="G30" s="3"/>
      <c r="H30" s="6"/>
      <c r="I30" s="5"/>
      <c r="J30" s="3"/>
      <c r="K30" s="6"/>
      <c r="L30" s="5"/>
      <c r="M30" s="3"/>
      <c r="N30" s="6"/>
      <c r="O30" s="5"/>
      <c r="P30" s="3"/>
      <c r="Q30" s="6"/>
      <c r="R30" s="8"/>
      <c r="S30" s="8"/>
      <c r="T30" s="8"/>
      <c r="U30" s="89"/>
      <c r="V30" s="89"/>
      <c r="W30" s="130">
        <f t="shared" si="0"/>
        <v>0</v>
      </c>
      <c r="X30" s="142">
        <v>33</v>
      </c>
      <c r="Y30" s="58">
        <v>58</v>
      </c>
      <c r="Z30" s="3">
        <v>57.5</v>
      </c>
      <c r="AA30" s="6"/>
      <c r="AB30" s="5">
        <v>58</v>
      </c>
      <c r="AC30" s="3">
        <v>51.5</v>
      </c>
      <c r="AD30" s="6"/>
      <c r="AE30" s="5">
        <v>63</v>
      </c>
      <c r="AF30" s="3">
        <v>62</v>
      </c>
      <c r="AG30" s="6"/>
      <c r="AH30" s="5">
        <v>37.799999999999997</v>
      </c>
      <c r="AI30" s="3">
        <v>37.200000000000003</v>
      </c>
      <c r="AJ30" s="6">
        <v>40.5</v>
      </c>
      <c r="AK30" s="5">
        <v>33</v>
      </c>
      <c r="AL30" s="3">
        <v>32</v>
      </c>
      <c r="AM30" s="6">
        <v>49.5</v>
      </c>
      <c r="AN30" s="8"/>
      <c r="AO30" s="8"/>
      <c r="AP30" s="89"/>
      <c r="AQ30" s="89"/>
      <c r="AR30" s="89"/>
      <c r="AS30" s="264">
        <f t="shared" si="1"/>
        <v>580</v>
      </c>
      <c r="AT30" s="264">
        <v>19</v>
      </c>
      <c r="AU30" s="154">
        <f t="shared" si="2"/>
        <v>580</v>
      </c>
      <c r="AV30" s="151">
        <v>27</v>
      </c>
    </row>
    <row r="31" spans="1:48" ht="14.25" customHeight="1" x14ac:dyDescent="0.25">
      <c r="A31" s="145">
        <v>28</v>
      </c>
      <c r="B31" s="18" t="s">
        <v>7</v>
      </c>
      <c r="C31" s="5">
        <v>61</v>
      </c>
      <c r="D31" s="3"/>
      <c r="E31" s="6"/>
      <c r="F31" s="5"/>
      <c r="G31" s="3"/>
      <c r="H31" s="6"/>
      <c r="I31" s="5">
        <v>54</v>
      </c>
      <c r="J31" s="3"/>
      <c r="K31" s="6"/>
      <c r="L31" s="5"/>
      <c r="M31" s="3"/>
      <c r="N31" s="6"/>
      <c r="O31" s="5"/>
      <c r="P31" s="3"/>
      <c r="Q31" s="6"/>
      <c r="R31" s="8"/>
      <c r="S31" s="8"/>
      <c r="T31" s="8">
        <v>75</v>
      </c>
      <c r="U31" s="89"/>
      <c r="V31" s="89"/>
      <c r="W31" s="130">
        <f t="shared" si="0"/>
        <v>190</v>
      </c>
      <c r="X31" s="72">
        <v>28</v>
      </c>
      <c r="Y31" s="58">
        <v>109</v>
      </c>
      <c r="Z31" s="3"/>
      <c r="AA31" s="6"/>
      <c r="AB31" s="5">
        <v>96</v>
      </c>
      <c r="AC31" s="3"/>
      <c r="AD31" s="6"/>
      <c r="AE31" s="5">
        <v>75</v>
      </c>
      <c r="AF31" s="3"/>
      <c r="AG31" s="6"/>
      <c r="AH31" s="5"/>
      <c r="AI31" s="3"/>
      <c r="AJ31" s="6"/>
      <c r="AK31" s="5"/>
      <c r="AL31" s="3"/>
      <c r="AM31" s="6"/>
      <c r="AN31" s="8"/>
      <c r="AO31" s="8"/>
      <c r="AP31" s="89">
        <v>75</v>
      </c>
      <c r="AQ31" s="89"/>
      <c r="AR31" s="89"/>
      <c r="AS31" s="264">
        <f t="shared" si="1"/>
        <v>355</v>
      </c>
      <c r="AT31" s="264">
        <v>22</v>
      </c>
      <c r="AU31" s="154">
        <f t="shared" si="2"/>
        <v>545</v>
      </c>
      <c r="AV31" s="151">
        <v>28</v>
      </c>
    </row>
    <row r="32" spans="1:48" ht="14.25" customHeight="1" x14ac:dyDescent="0.25">
      <c r="A32" s="145">
        <v>29</v>
      </c>
      <c r="B32" s="218" t="s">
        <v>65</v>
      </c>
      <c r="C32" s="24">
        <v>49</v>
      </c>
      <c r="D32" s="25"/>
      <c r="E32" s="26"/>
      <c r="F32" s="24"/>
      <c r="G32" s="25"/>
      <c r="H32" s="26"/>
      <c r="I32" s="24">
        <v>96</v>
      </c>
      <c r="J32" s="25"/>
      <c r="K32" s="26"/>
      <c r="L32" s="24"/>
      <c r="M32" s="25"/>
      <c r="N32" s="26"/>
      <c r="O32" s="24"/>
      <c r="P32" s="25"/>
      <c r="Q32" s="26"/>
      <c r="R32" s="27"/>
      <c r="S32" s="27">
        <v>46.5</v>
      </c>
      <c r="T32" s="27"/>
      <c r="U32" s="99"/>
      <c r="V32" s="89"/>
      <c r="W32" s="130">
        <f t="shared" si="0"/>
        <v>191.5</v>
      </c>
      <c r="X32" s="142">
        <v>27</v>
      </c>
      <c r="Y32" s="57">
        <v>132</v>
      </c>
      <c r="Z32" s="25"/>
      <c r="AA32" s="26"/>
      <c r="AB32" s="24">
        <v>143</v>
      </c>
      <c r="AC32" s="25"/>
      <c r="AD32" s="26"/>
      <c r="AE32" s="24"/>
      <c r="AF32" s="25"/>
      <c r="AG32" s="26"/>
      <c r="AH32" s="24"/>
      <c r="AI32" s="25"/>
      <c r="AJ32" s="26"/>
      <c r="AK32" s="24"/>
      <c r="AL32" s="25"/>
      <c r="AM32" s="26"/>
      <c r="AN32" s="27"/>
      <c r="AO32" s="27">
        <v>60</v>
      </c>
      <c r="AP32" s="99"/>
      <c r="AQ32" s="99"/>
      <c r="AR32" s="89"/>
      <c r="AS32" s="264">
        <f t="shared" si="1"/>
        <v>335</v>
      </c>
      <c r="AT32" s="264">
        <v>23</v>
      </c>
      <c r="AU32" s="154">
        <f t="shared" si="2"/>
        <v>526.5</v>
      </c>
      <c r="AV32" s="151">
        <v>29</v>
      </c>
    </row>
    <row r="33" spans="1:48" ht="14.25" customHeight="1" x14ac:dyDescent="0.25">
      <c r="A33" s="145">
        <v>30</v>
      </c>
      <c r="B33" s="18" t="s">
        <v>51</v>
      </c>
      <c r="C33" s="5"/>
      <c r="D33" s="3"/>
      <c r="E33" s="6"/>
      <c r="F33" s="5"/>
      <c r="G33" s="3"/>
      <c r="H33" s="6"/>
      <c r="I33" s="5"/>
      <c r="J33" s="3"/>
      <c r="K33" s="6"/>
      <c r="L33" s="5">
        <v>50</v>
      </c>
      <c r="M33" s="3"/>
      <c r="N33" s="6"/>
      <c r="O33" s="5">
        <v>79</v>
      </c>
      <c r="P33" s="3"/>
      <c r="Q33" s="6"/>
      <c r="R33" s="8"/>
      <c r="S33" s="8"/>
      <c r="T33" s="8"/>
      <c r="U33" s="89"/>
      <c r="V33" s="89"/>
      <c r="W33" s="130">
        <f t="shared" si="0"/>
        <v>129</v>
      </c>
      <c r="X33" s="72">
        <v>29</v>
      </c>
      <c r="Y33" s="58"/>
      <c r="Z33" s="3"/>
      <c r="AA33" s="6"/>
      <c r="AB33" s="5"/>
      <c r="AC33" s="3"/>
      <c r="AD33" s="6"/>
      <c r="AE33" s="5"/>
      <c r="AF33" s="3"/>
      <c r="AG33" s="6"/>
      <c r="AH33" s="5"/>
      <c r="AI33" s="3"/>
      <c r="AJ33" s="6"/>
      <c r="AK33" s="5"/>
      <c r="AL33" s="3"/>
      <c r="AM33" s="6"/>
      <c r="AN33" s="8"/>
      <c r="AO33" s="8"/>
      <c r="AP33" s="89"/>
      <c r="AQ33" s="89"/>
      <c r="AR33" s="89"/>
      <c r="AS33" s="264">
        <f t="shared" si="1"/>
        <v>0</v>
      </c>
      <c r="AT33" s="264">
        <v>31</v>
      </c>
      <c r="AU33" s="154">
        <f t="shared" si="2"/>
        <v>129</v>
      </c>
      <c r="AV33" s="151">
        <v>30</v>
      </c>
    </row>
    <row r="34" spans="1:48" ht="14.25" customHeight="1" x14ac:dyDescent="0.25">
      <c r="A34" s="145">
        <v>31</v>
      </c>
      <c r="B34" s="146" t="s">
        <v>56</v>
      </c>
      <c r="C34" s="5"/>
      <c r="D34" s="3"/>
      <c r="E34" s="6"/>
      <c r="F34" s="5"/>
      <c r="G34" s="3"/>
      <c r="H34" s="6"/>
      <c r="I34" s="5"/>
      <c r="J34" s="3"/>
      <c r="K34" s="6"/>
      <c r="L34" s="5">
        <v>45</v>
      </c>
      <c r="M34" s="3"/>
      <c r="N34" s="6"/>
      <c r="O34" s="5">
        <v>48</v>
      </c>
      <c r="P34" s="3"/>
      <c r="Q34" s="6"/>
      <c r="R34" s="8"/>
      <c r="S34" s="8"/>
      <c r="T34" s="8"/>
      <c r="U34" s="89"/>
      <c r="V34" s="89"/>
      <c r="W34" s="130">
        <f t="shared" si="0"/>
        <v>93</v>
      </c>
      <c r="X34" s="142">
        <v>30</v>
      </c>
      <c r="Y34" s="58"/>
      <c r="Z34" s="3"/>
      <c r="AA34" s="6"/>
      <c r="AB34" s="5"/>
      <c r="AC34" s="3"/>
      <c r="AD34" s="6"/>
      <c r="AE34" s="5"/>
      <c r="AF34" s="3"/>
      <c r="AG34" s="6"/>
      <c r="AH34" s="5"/>
      <c r="AI34" s="3"/>
      <c r="AJ34" s="6"/>
      <c r="AK34" s="5"/>
      <c r="AL34" s="3"/>
      <c r="AM34" s="6"/>
      <c r="AN34" s="8"/>
      <c r="AO34" s="8"/>
      <c r="AP34" s="89"/>
      <c r="AQ34" s="89"/>
      <c r="AR34" s="89"/>
      <c r="AS34" s="264">
        <f t="shared" si="1"/>
        <v>0</v>
      </c>
      <c r="AT34" s="264">
        <v>32</v>
      </c>
      <c r="AU34" s="154">
        <f t="shared" si="2"/>
        <v>93</v>
      </c>
      <c r="AV34" s="151">
        <v>31</v>
      </c>
    </row>
    <row r="35" spans="1:48" ht="14.25" customHeight="1" x14ac:dyDescent="0.25">
      <c r="A35" s="145">
        <v>32</v>
      </c>
      <c r="B35" s="18" t="s">
        <v>20</v>
      </c>
      <c r="C35" s="5"/>
      <c r="D35" s="3"/>
      <c r="E35" s="6"/>
      <c r="F35" s="5"/>
      <c r="G35" s="3"/>
      <c r="H35" s="6"/>
      <c r="I35" s="5">
        <v>62</v>
      </c>
      <c r="J35" s="3"/>
      <c r="K35" s="6"/>
      <c r="L35" s="5"/>
      <c r="M35" s="3"/>
      <c r="N35" s="6"/>
      <c r="O35" s="5"/>
      <c r="P35" s="3"/>
      <c r="Q35" s="6"/>
      <c r="R35" s="8"/>
      <c r="S35" s="8"/>
      <c r="T35" s="8"/>
      <c r="U35" s="89"/>
      <c r="V35" s="89"/>
      <c r="W35" s="130">
        <f t="shared" si="0"/>
        <v>62</v>
      </c>
      <c r="X35" s="72">
        <v>31</v>
      </c>
      <c r="Y35" s="58"/>
      <c r="Z35" s="3"/>
      <c r="AA35" s="6"/>
      <c r="AB35" s="5"/>
      <c r="AC35" s="3"/>
      <c r="AD35" s="6"/>
      <c r="AE35" s="5"/>
      <c r="AF35" s="3"/>
      <c r="AG35" s="6"/>
      <c r="AH35" s="5"/>
      <c r="AI35" s="3"/>
      <c r="AJ35" s="6"/>
      <c r="AK35" s="5"/>
      <c r="AL35" s="3"/>
      <c r="AM35" s="6"/>
      <c r="AN35" s="8"/>
      <c r="AO35" s="8"/>
      <c r="AP35" s="89"/>
      <c r="AQ35" s="89"/>
      <c r="AR35" s="89"/>
      <c r="AS35" s="264">
        <f t="shared" si="1"/>
        <v>0</v>
      </c>
      <c r="AT35" s="264">
        <v>33</v>
      </c>
      <c r="AU35" s="154">
        <f t="shared" si="2"/>
        <v>62</v>
      </c>
      <c r="AV35" s="151">
        <v>32</v>
      </c>
    </row>
    <row r="36" spans="1:48" ht="14.25" customHeight="1" x14ac:dyDescent="0.25">
      <c r="A36" s="145">
        <v>33</v>
      </c>
      <c r="B36" s="146" t="s">
        <v>31</v>
      </c>
      <c r="C36" s="38"/>
      <c r="D36" s="14"/>
      <c r="E36" s="39"/>
      <c r="F36" s="38"/>
      <c r="G36" s="14"/>
      <c r="H36" s="39"/>
      <c r="I36" s="38"/>
      <c r="J36" s="14"/>
      <c r="K36" s="39"/>
      <c r="L36" s="38"/>
      <c r="M36" s="14"/>
      <c r="N36" s="39"/>
      <c r="O36" s="38"/>
      <c r="P36" s="14"/>
      <c r="Q36" s="39"/>
      <c r="R36" s="53"/>
      <c r="S36" s="53"/>
      <c r="T36" s="53"/>
      <c r="U36" s="54"/>
      <c r="V36" s="54"/>
      <c r="W36" s="130">
        <f t="shared" si="0"/>
        <v>0</v>
      </c>
      <c r="X36" s="72">
        <v>32</v>
      </c>
      <c r="Y36" s="114"/>
      <c r="Z36" s="14"/>
      <c r="AA36" s="39"/>
      <c r="AB36" s="38"/>
      <c r="AC36" s="14"/>
      <c r="AD36" s="39"/>
      <c r="AE36" s="38"/>
      <c r="AF36" s="14"/>
      <c r="AG36" s="39"/>
      <c r="AH36" s="38">
        <v>38.5</v>
      </c>
      <c r="AI36" s="14"/>
      <c r="AJ36" s="39"/>
      <c r="AK36" s="38"/>
      <c r="AL36" s="14"/>
      <c r="AM36" s="39"/>
      <c r="AN36" s="53"/>
      <c r="AO36" s="53"/>
      <c r="AP36" s="54"/>
      <c r="AQ36" s="54"/>
      <c r="AR36" s="54"/>
      <c r="AS36" s="264">
        <f t="shared" si="1"/>
        <v>38.5</v>
      </c>
      <c r="AT36" s="264">
        <v>27</v>
      </c>
      <c r="AU36" s="154">
        <f t="shared" si="2"/>
        <v>38.5</v>
      </c>
      <c r="AV36" s="151">
        <v>33</v>
      </c>
    </row>
    <row r="37" spans="1:48" ht="14.25" customHeight="1" x14ac:dyDescent="0.25">
      <c r="A37" s="145">
        <v>34</v>
      </c>
      <c r="B37" s="18" t="s">
        <v>57</v>
      </c>
      <c r="C37" s="5"/>
      <c r="D37" s="3"/>
      <c r="E37" s="6"/>
      <c r="F37" s="5"/>
      <c r="G37" s="3"/>
      <c r="H37" s="6"/>
      <c r="I37" s="5"/>
      <c r="J37" s="3"/>
      <c r="K37" s="6"/>
      <c r="L37" s="5"/>
      <c r="M37" s="3"/>
      <c r="N37" s="6"/>
      <c r="O37" s="5"/>
      <c r="P37" s="3"/>
      <c r="Q37" s="6"/>
      <c r="R37" s="8"/>
      <c r="S37" s="8"/>
      <c r="T37" s="8"/>
      <c r="U37" s="89"/>
      <c r="V37" s="89"/>
      <c r="W37" s="130">
        <f t="shared" si="0"/>
        <v>0</v>
      </c>
      <c r="X37" s="72">
        <v>34</v>
      </c>
      <c r="Y37" s="58"/>
      <c r="Z37" s="3"/>
      <c r="AA37" s="6"/>
      <c r="AB37" s="5"/>
      <c r="AC37" s="3"/>
      <c r="AD37" s="6"/>
      <c r="AE37" s="5"/>
      <c r="AF37" s="3"/>
      <c r="AG37" s="6"/>
      <c r="AH37" s="5"/>
      <c r="AI37" s="3"/>
      <c r="AJ37" s="6"/>
      <c r="AK37" s="5"/>
      <c r="AL37" s="3"/>
      <c r="AM37" s="6"/>
      <c r="AN37" s="8"/>
      <c r="AO37" s="8"/>
      <c r="AP37" s="89"/>
      <c r="AQ37" s="89"/>
      <c r="AR37" s="89"/>
      <c r="AS37" s="264">
        <f t="shared" si="1"/>
        <v>0</v>
      </c>
      <c r="AT37" s="264">
        <v>34</v>
      </c>
      <c r="AU37" s="154">
        <f t="shared" si="2"/>
        <v>0</v>
      </c>
      <c r="AV37" s="151">
        <v>34</v>
      </c>
    </row>
    <row r="38" spans="1:48" ht="14.25" customHeight="1" x14ac:dyDescent="0.25">
      <c r="A38" s="145">
        <v>35</v>
      </c>
      <c r="B38" s="18" t="s">
        <v>26</v>
      </c>
      <c r="C38" s="5"/>
      <c r="D38" s="3"/>
      <c r="E38" s="6"/>
      <c r="F38" s="5"/>
      <c r="G38" s="3"/>
      <c r="H38" s="6"/>
      <c r="I38" s="5"/>
      <c r="J38" s="3"/>
      <c r="K38" s="6"/>
      <c r="L38" s="5"/>
      <c r="M38" s="3"/>
      <c r="N38" s="6"/>
      <c r="O38" s="5"/>
      <c r="P38" s="3"/>
      <c r="Q38" s="6"/>
      <c r="R38" s="8"/>
      <c r="S38" s="8"/>
      <c r="T38" s="8"/>
      <c r="U38" s="89"/>
      <c r="V38" s="89"/>
      <c r="W38" s="130">
        <f t="shared" si="0"/>
        <v>0</v>
      </c>
      <c r="X38" s="72">
        <v>35</v>
      </c>
      <c r="Y38" s="58"/>
      <c r="Z38" s="3"/>
      <c r="AA38" s="6"/>
      <c r="AB38" s="5"/>
      <c r="AC38" s="3"/>
      <c r="AD38" s="6"/>
      <c r="AE38" s="5"/>
      <c r="AF38" s="3"/>
      <c r="AG38" s="6"/>
      <c r="AH38" s="5"/>
      <c r="AI38" s="3"/>
      <c r="AJ38" s="6"/>
      <c r="AK38" s="5"/>
      <c r="AL38" s="3"/>
      <c r="AM38" s="6"/>
      <c r="AN38" s="8"/>
      <c r="AO38" s="8"/>
      <c r="AP38" s="89"/>
      <c r="AQ38" s="89"/>
      <c r="AR38" s="89"/>
      <c r="AS38" s="264">
        <f t="shared" si="1"/>
        <v>0</v>
      </c>
      <c r="AT38" s="264">
        <v>35</v>
      </c>
      <c r="AU38" s="154">
        <f t="shared" si="2"/>
        <v>0</v>
      </c>
      <c r="AV38" s="151">
        <v>35</v>
      </c>
    </row>
    <row r="39" spans="1:48" ht="14.25" customHeight="1" x14ac:dyDescent="0.25">
      <c r="A39" s="145">
        <v>36</v>
      </c>
      <c r="B39" s="218" t="s">
        <v>21</v>
      </c>
      <c r="C39" s="5"/>
      <c r="D39" s="3"/>
      <c r="E39" s="6"/>
      <c r="F39" s="5"/>
      <c r="G39" s="3"/>
      <c r="H39" s="6"/>
      <c r="I39" s="5"/>
      <c r="J39" s="3"/>
      <c r="K39" s="6"/>
      <c r="L39" s="5"/>
      <c r="M39" s="3"/>
      <c r="N39" s="6"/>
      <c r="O39" s="5"/>
      <c r="P39" s="3"/>
      <c r="Q39" s="6"/>
      <c r="R39" s="8"/>
      <c r="S39" s="8"/>
      <c r="T39" s="8"/>
      <c r="U39" s="89"/>
      <c r="V39" s="89"/>
      <c r="W39" s="130">
        <f t="shared" si="0"/>
        <v>0</v>
      </c>
      <c r="X39" s="142">
        <v>36</v>
      </c>
      <c r="Y39" s="58"/>
      <c r="Z39" s="3"/>
      <c r="AA39" s="6"/>
      <c r="AB39" s="5"/>
      <c r="AC39" s="3"/>
      <c r="AD39" s="6"/>
      <c r="AE39" s="5"/>
      <c r="AF39" s="3"/>
      <c r="AG39" s="6"/>
      <c r="AH39" s="5"/>
      <c r="AI39" s="3"/>
      <c r="AJ39" s="6"/>
      <c r="AK39" s="5"/>
      <c r="AL39" s="3"/>
      <c r="AM39" s="6"/>
      <c r="AN39" s="8"/>
      <c r="AO39" s="8"/>
      <c r="AP39" s="89"/>
      <c r="AQ39" s="89"/>
      <c r="AR39" s="89"/>
      <c r="AS39" s="264">
        <f t="shared" si="1"/>
        <v>0</v>
      </c>
      <c r="AT39" s="264">
        <v>36</v>
      </c>
      <c r="AU39" s="154">
        <f t="shared" si="2"/>
        <v>0</v>
      </c>
      <c r="AV39" s="151">
        <v>36</v>
      </c>
    </row>
    <row r="40" spans="1:48" ht="14.25" customHeight="1" x14ac:dyDescent="0.25">
      <c r="A40" s="145">
        <v>37</v>
      </c>
      <c r="B40" s="20" t="s">
        <v>23</v>
      </c>
      <c r="C40" s="43"/>
      <c r="D40" s="44"/>
      <c r="E40" s="46"/>
      <c r="F40" s="43"/>
      <c r="G40" s="44"/>
      <c r="H40" s="46"/>
      <c r="I40" s="43"/>
      <c r="J40" s="44"/>
      <c r="K40" s="46"/>
      <c r="L40" s="43"/>
      <c r="M40" s="44"/>
      <c r="N40" s="46"/>
      <c r="O40" s="43"/>
      <c r="P40" s="44"/>
      <c r="Q40" s="46"/>
      <c r="R40" s="45"/>
      <c r="S40" s="45"/>
      <c r="T40" s="45"/>
      <c r="U40" s="111"/>
      <c r="V40" s="89"/>
      <c r="W40" s="130">
        <f t="shared" si="0"/>
        <v>0</v>
      </c>
      <c r="X40" s="72">
        <v>37</v>
      </c>
      <c r="Y40" s="112"/>
      <c r="Z40" s="44"/>
      <c r="AA40" s="46"/>
      <c r="AB40" s="43"/>
      <c r="AC40" s="44"/>
      <c r="AD40" s="46"/>
      <c r="AE40" s="43"/>
      <c r="AF40" s="44"/>
      <c r="AG40" s="46"/>
      <c r="AH40" s="43"/>
      <c r="AI40" s="44"/>
      <c r="AJ40" s="46"/>
      <c r="AK40" s="43"/>
      <c r="AL40" s="44"/>
      <c r="AM40" s="46"/>
      <c r="AN40" s="45"/>
      <c r="AO40" s="45"/>
      <c r="AP40" s="111"/>
      <c r="AQ40" s="111"/>
      <c r="AR40" s="89"/>
      <c r="AS40" s="264">
        <f t="shared" si="1"/>
        <v>0</v>
      </c>
      <c r="AT40" s="264">
        <v>37</v>
      </c>
      <c r="AU40" s="154">
        <f t="shared" si="2"/>
        <v>0</v>
      </c>
      <c r="AV40" s="151">
        <v>37</v>
      </c>
    </row>
    <row r="41" spans="1:48" ht="14.25" customHeight="1" x14ac:dyDescent="0.25">
      <c r="A41" s="145">
        <v>38</v>
      </c>
      <c r="B41" s="18" t="s">
        <v>37</v>
      </c>
      <c r="C41" s="5"/>
      <c r="D41" s="3"/>
      <c r="E41" s="6"/>
      <c r="F41" s="5"/>
      <c r="G41" s="3"/>
      <c r="H41" s="6"/>
      <c r="I41" s="5"/>
      <c r="J41" s="3"/>
      <c r="K41" s="6"/>
      <c r="L41" s="5"/>
      <c r="M41" s="3"/>
      <c r="N41" s="6"/>
      <c r="O41" s="5"/>
      <c r="P41" s="3"/>
      <c r="Q41" s="6"/>
      <c r="R41" s="8"/>
      <c r="S41" s="8"/>
      <c r="T41" s="8"/>
      <c r="U41" s="89"/>
      <c r="V41" s="89"/>
      <c r="W41" s="130">
        <f t="shared" si="0"/>
        <v>0</v>
      </c>
      <c r="X41" s="72">
        <v>38</v>
      </c>
      <c r="Y41" s="58"/>
      <c r="Z41" s="3"/>
      <c r="AA41" s="6"/>
      <c r="AB41" s="5"/>
      <c r="AC41" s="3"/>
      <c r="AD41" s="6"/>
      <c r="AE41" s="5"/>
      <c r="AF41" s="3"/>
      <c r="AG41" s="6"/>
      <c r="AH41" s="5"/>
      <c r="AI41" s="3"/>
      <c r="AJ41" s="6"/>
      <c r="AK41" s="5"/>
      <c r="AL41" s="3"/>
      <c r="AM41" s="6"/>
      <c r="AN41" s="8"/>
      <c r="AO41" s="8"/>
      <c r="AP41" s="89"/>
      <c r="AQ41" s="89"/>
      <c r="AR41" s="89"/>
      <c r="AS41" s="264">
        <f t="shared" si="1"/>
        <v>0</v>
      </c>
      <c r="AT41" s="264">
        <v>38</v>
      </c>
      <c r="AU41" s="154">
        <f t="shared" si="2"/>
        <v>0</v>
      </c>
      <c r="AV41" s="151">
        <v>38</v>
      </c>
    </row>
    <row r="42" spans="1:48" ht="14.25" customHeight="1" thickBot="1" x14ac:dyDescent="0.3">
      <c r="A42" s="145">
        <v>39</v>
      </c>
      <c r="B42" s="258" t="s">
        <v>82</v>
      </c>
      <c r="C42" s="255"/>
      <c r="D42" s="259"/>
      <c r="E42" s="257"/>
      <c r="F42" s="255"/>
      <c r="G42" s="259"/>
      <c r="H42" s="257"/>
      <c r="I42" s="255"/>
      <c r="J42" s="259"/>
      <c r="K42" s="257"/>
      <c r="L42" s="255"/>
      <c r="M42" s="259"/>
      <c r="N42" s="257"/>
      <c r="O42" s="255"/>
      <c r="P42" s="259"/>
      <c r="Q42" s="257"/>
      <c r="R42" s="260"/>
      <c r="S42" s="260"/>
      <c r="T42" s="260"/>
      <c r="U42" s="261"/>
      <c r="V42" s="261"/>
      <c r="W42" s="131">
        <f t="shared" si="0"/>
        <v>0</v>
      </c>
      <c r="X42" s="143">
        <v>39</v>
      </c>
      <c r="Y42" s="256"/>
      <c r="Z42" s="259"/>
      <c r="AA42" s="257"/>
      <c r="AB42" s="255"/>
      <c r="AC42" s="259"/>
      <c r="AD42" s="257"/>
      <c r="AE42" s="255"/>
      <c r="AF42" s="259"/>
      <c r="AG42" s="257"/>
      <c r="AH42" s="255"/>
      <c r="AI42" s="259"/>
      <c r="AJ42" s="257"/>
      <c r="AK42" s="255"/>
      <c r="AL42" s="259"/>
      <c r="AM42" s="257"/>
      <c r="AN42" s="260"/>
      <c r="AO42" s="260"/>
      <c r="AP42" s="261"/>
      <c r="AQ42" s="261"/>
      <c r="AR42" s="261"/>
      <c r="AS42" s="265">
        <f t="shared" si="1"/>
        <v>0</v>
      </c>
      <c r="AT42" s="265">
        <v>39</v>
      </c>
      <c r="AU42" s="155">
        <f t="shared" si="2"/>
        <v>0</v>
      </c>
      <c r="AV42" s="152">
        <v>39</v>
      </c>
    </row>
    <row r="43" spans="1:48" x14ac:dyDescent="0.25">
      <c r="B43" s="219"/>
    </row>
    <row r="44" spans="1:48" x14ac:dyDescent="0.25">
      <c r="B44" s="219"/>
    </row>
    <row r="45" spans="1:48" x14ac:dyDescent="0.25">
      <c r="B45" s="219"/>
    </row>
    <row r="46" spans="1:48" x14ac:dyDescent="0.25">
      <c r="B46" s="219"/>
    </row>
    <row r="47" spans="1:48" x14ac:dyDescent="0.25">
      <c r="B47" s="219"/>
    </row>
    <row r="48" spans="1:48" x14ac:dyDescent="0.25">
      <c r="B48" s="219"/>
    </row>
    <row r="49" spans="2:2" x14ac:dyDescent="0.25">
      <c r="B49" s="219"/>
    </row>
    <row r="50" spans="2:2" x14ac:dyDescent="0.25">
      <c r="B50" s="219"/>
    </row>
    <row r="51" spans="2:2" x14ac:dyDescent="0.25">
      <c r="B51" s="219"/>
    </row>
    <row r="52" spans="2:2" x14ac:dyDescent="0.25">
      <c r="B52" s="219"/>
    </row>
  </sheetData>
  <sortState ref="B4:AU42">
    <sortCondition descending="1" ref="AU4:AU42"/>
  </sortState>
  <mergeCells count="30">
    <mergeCell ref="AV1:AV3"/>
    <mergeCell ref="B1:B3"/>
    <mergeCell ref="S2:S3"/>
    <mergeCell ref="V2:V3"/>
    <mergeCell ref="W2:W3"/>
    <mergeCell ref="C2:E3"/>
    <mergeCell ref="L2:N3"/>
    <mergeCell ref="O2:Q3"/>
    <mergeCell ref="AH2:AJ3"/>
    <mergeCell ref="AB2:AD3"/>
    <mergeCell ref="AE2:AG3"/>
    <mergeCell ref="AN2:AN3"/>
    <mergeCell ref="AP2:AP3"/>
    <mergeCell ref="AU1:AU3"/>
    <mergeCell ref="A1:A3"/>
    <mergeCell ref="C1:X1"/>
    <mergeCell ref="Y1:AT1"/>
    <mergeCell ref="X2:X3"/>
    <mergeCell ref="Y2:AA3"/>
    <mergeCell ref="AK2:AM3"/>
    <mergeCell ref="AO2:AO3"/>
    <mergeCell ref="AR2:AR3"/>
    <mergeCell ref="AS2:AS3"/>
    <mergeCell ref="AT2:AT3"/>
    <mergeCell ref="F2:H3"/>
    <mergeCell ref="I2:K3"/>
    <mergeCell ref="T2:T3"/>
    <mergeCell ref="R2:R3"/>
    <mergeCell ref="U2:U3"/>
    <mergeCell ref="AQ2:AQ3"/>
  </mergeCells>
  <pageMargins left="0" right="0" top="0" bottom="0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4"/>
  <sheetViews>
    <sheetView topLeftCell="A4" zoomScaleNormal="100" workbookViewId="0">
      <selection activeCell="O37" sqref="O37"/>
    </sheetView>
  </sheetViews>
  <sheetFormatPr defaultColWidth="9.140625" defaultRowHeight="15.75" x14ac:dyDescent="0.25"/>
  <cols>
    <col min="1" max="1" width="3.42578125" style="28" customWidth="1"/>
    <col min="2" max="2" width="24.140625" style="28" customWidth="1"/>
    <col min="3" max="8" width="3.7109375" style="7" customWidth="1"/>
    <col min="9" max="17" width="3.7109375" style="37" customWidth="1"/>
    <col min="18" max="22" width="6.7109375" style="28" customWidth="1"/>
    <col min="23" max="23" width="8.28515625" style="28" customWidth="1"/>
    <col min="24" max="24" width="6.140625" style="28" customWidth="1"/>
    <col min="25" max="39" width="3.7109375" style="118" customWidth="1"/>
    <col min="40" max="44" width="6.7109375" style="28" customWidth="1"/>
    <col min="45" max="45" width="10.85546875" style="28" customWidth="1"/>
    <col min="46" max="46" width="6.140625" style="28" customWidth="1"/>
    <col min="47" max="47" width="9.28515625" style="28" customWidth="1"/>
    <col min="48" max="48" width="9.28515625" style="140" customWidth="1"/>
    <col min="49" max="16384" width="9.140625" style="28"/>
  </cols>
  <sheetData>
    <row r="1" spans="1:48" ht="15.75" customHeight="1" thickBot="1" x14ac:dyDescent="0.3">
      <c r="A1" s="408" t="s">
        <v>44</v>
      </c>
      <c r="B1" s="395" t="s">
        <v>41</v>
      </c>
      <c r="C1" s="456" t="s">
        <v>95</v>
      </c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8"/>
      <c r="Y1" s="91"/>
      <c r="Z1" s="91"/>
      <c r="AA1" s="91"/>
      <c r="AB1" s="91"/>
      <c r="AC1" s="91"/>
      <c r="AD1" s="91"/>
      <c r="AE1" s="456" t="s">
        <v>96</v>
      </c>
      <c r="AF1" s="457"/>
      <c r="AG1" s="457"/>
      <c r="AH1" s="457"/>
      <c r="AI1" s="457"/>
      <c r="AJ1" s="457"/>
      <c r="AK1" s="457"/>
      <c r="AL1" s="457"/>
      <c r="AM1" s="457"/>
      <c r="AN1" s="457"/>
      <c r="AO1" s="457"/>
      <c r="AP1" s="457"/>
      <c r="AQ1" s="457"/>
      <c r="AR1" s="457"/>
      <c r="AS1" s="457"/>
      <c r="AT1" s="88"/>
      <c r="AU1" s="443" t="s">
        <v>52</v>
      </c>
      <c r="AV1" s="486" t="s">
        <v>46</v>
      </c>
    </row>
    <row r="2" spans="1:48" ht="16.5" customHeight="1" thickBot="1" x14ac:dyDescent="0.3">
      <c r="A2" s="447"/>
      <c r="B2" s="396"/>
      <c r="C2" s="459" t="s">
        <v>141</v>
      </c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1"/>
      <c r="W2" s="444" t="s">
        <v>47</v>
      </c>
      <c r="X2" s="444" t="s">
        <v>43</v>
      </c>
      <c r="Y2" s="132"/>
      <c r="Z2" s="132"/>
      <c r="AA2" s="132"/>
      <c r="AB2" s="132"/>
      <c r="AC2" s="132"/>
      <c r="AD2" s="132"/>
      <c r="AE2" s="463" t="s">
        <v>141</v>
      </c>
      <c r="AF2" s="463"/>
      <c r="AG2" s="463"/>
      <c r="AH2" s="463"/>
      <c r="AI2" s="463"/>
      <c r="AJ2" s="463"/>
      <c r="AK2" s="463"/>
      <c r="AL2" s="463"/>
      <c r="AM2" s="463"/>
      <c r="AN2" s="463"/>
      <c r="AO2" s="463"/>
      <c r="AP2" s="460"/>
      <c r="AQ2" s="460"/>
      <c r="AR2" s="460"/>
      <c r="AS2" s="443" t="s">
        <v>47</v>
      </c>
      <c r="AT2" s="443" t="s">
        <v>43</v>
      </c>
      <c r="AU2" s="444"/>
      <c r="AV2" s="487"/>
    </row>
    <row r="3" spans="1:48" ht="16.5" customHeight="1" x14ac:dyDescent="0.25">
      <c r="A3" s="447"/>
      <c r="B3" s="411"/>
      <c r="C3" s="516" t="s">
        <v>81</v>
      </c>
      <c r="D3" s="517"/>
      <c r="E3" s="518"/>
      <c r="F3" s="516" t="s">
        <v>79</v>
      </c>
      <c r="G3" s="517"/>
      <c r="H3" s="518"/>
      <c r="I3" s="453" t="s">
        <v>28</v>
      </c>
      <c r="J3" s="454"/>
      <c r="K3" s="455"/>
      <c r="L3" s="453" t="s">
        <v>75</v>
      </c>
      <c r="M3" s="454"/>
      <c r="N3" s="455"/>
      <c r="O3" s="453" t="s">
        <v>33</v>
      </c>
      <c r="P3" s="454"/>
      <c r="Q3" s="455"/>
      <c r="R3" s="443" t="s">
        <v>77</v>
      </c>
      <c r="S3" s="443" t="s">
        <v>30</v>
      </c>
      <c r="T3" s="443" t="s">
        <v>53</v>
      </c>
      <c r="U3" s="443" t="s">
        <v>80</v>
      </c>
      <c r="V3" s="443" t="s">
        <v>54</v>
      </c>
      <c r="W3" s="444"/>
      <c r="X3" s="538"/>
      <c r="Y3" s="522" t="s">
        <v>81</v>
      </c>
      <c r="Z3" s="523"/>
      <c r="AA3" s="524"/>
      <c r="AB3" s="522" t="s">
        <v>79</v>
      </c>
      <c r="AC3" s="523"/>
      <c r="AD3" s="524"/>
      <c r="AE3" s="530" t="s">
        <v>28</v>
      </c>
      <c r="AF3" s="531"/>
      <c r="AG3" s="539"/>
      <c r="AH3" s="530" t="s">
        <v>75</v>
      </c>
      <c r="AI3" s="531"/>
      <c r="AJ3" s="532"/>
      <c r="AK3" s="530" t="s">
        <v>33</v>
      </c>
      <c r="AL3" s="531"/>
      <c r="AM3" s="536"/>
      <c r="AN3" s="443" t="s">
        <v>77</v>
      </c>
      <c r="AO3" s="443" t="s">
        <v>30</v>
      </c>
      <c r="AP3" s="443" t="s">
        <v>53</v>
      </c>
      <c r="AQ3" s="518" t="s">
        <v>80</v>
      </c>
      <c r="AR3" s="443" t="s">
        <v>54</v>
      </c>
      <c r="AS3" s="444"/>
      <c r="AT3" s="444"/>
      <c r="AU3" s="444"/>
      <c r="AV3" s="487"/>
    </row>
    <row r="4" spans="1:48" ht="23.25" customHeight="1" thickBot="1" x14ac:dyDescent="0.3">
      <c r="A4" s="447"/>
      <c r="B4" s="411"/>
      <c r="C4" s="519"/>
      <c r="D4" s="520"/>
      <c r="E4" s="521"/>
      <c r="F4" s="519"/>
      <c r="G4" s="520"/>
      <c r="H4" s="521"/>
      <c r="I4" s="527"/>
      <c r="J4" s="528"/>
      <c r="K4" s="529"/>
      <c r="L4" s="527"/>
      <c r="M4" s="528"/>
      <c r="N4" s="529"/>
      <c r="O4" s="527"/>
      <c r="P4" s="528"/>
      <c r="Q4" s="529"/>
      <c r="R4" s="445"/>
      <c r="S4" s="445"/>
      <c r="T4" s="445"/>
      <c r="U4" s="445"/>
      <c r="V4" s="445"/>
      <c r="W4" s="444"/>
      <c r="X4" s="538"/>
      <c r="Y4" s="400"/>
      <c r="Z4" s="525"/>
      <c r="AA4" s="526"/>
      <c r="AB4" s="400"/>
      <c r="AC4" s="525"/>
      <c r="AD4" s="526"/>
      <c r="AE4" s="540"/>
      <c r="AF4" s="541"/>
      <c r="AG4" s="542"/>
      <c r="AH4" s="533"/>
      <c r="AI4" s="534"/>
      <c r="AJ4" s="535"/>
      <c r="AK4" s="533"/>
      <c r="AL4" s="534"/>
      <c r="AM4" s="537"/>
      <c r="AN4" s="445"/>
      <c r="AO4" s="445"/>
      <c r="AP4" s="445"/>
      <c r="AQ4" s="521"/>
      <c r="AR4" s="445"/>
      <c r="AS4" s="444"/>
      <c r="AT4" s="444"/>
      <c r="AU4" s="444"/>
      <c r="AV4" s="487"/>
    </row>
    <row r="5" spans="1:48" ht="14.25" customHeight="1" x14ac:dyDescent="0.25">
      <c r="A5" s="52">
        <v>1</v>
      </c>
      <c r="B5" s="187" t="s">
        <v>0</v>
      </c>
      <c r="C5" s="238">
        <v>140</v>
      </c>
      <c r="D5" s="237">
        <v>83</v>
      </c>
      <c r="E5" s="239">
        <v>69</v>
      </c>
      <c r="F5" s="238">
        <v>132</v>
      </c>
      <c r="G5" s="237">
        <v>114</v>
      </c>
      <c r="H5" s="239">
        <v>94</v>
      </c>
      <c r="I5" s="238">
        <v>143</v>
      </c>
      <c r="J5" s="237">
        <v>132</v>
      </c>
      <c r="K5" s="239">
        <v>130</v>
      </c>
      <c r="L5" s="238">
        <v>150</v>
      </c>
      <c r="M5" s="236">
        <v>122</v>
      </c>
      <c r="N5" s="244">
        <v>114</v>
      </c>
      <c r="O5" s="236">
        <v>150</v>
      </c>
      <c r="P5" s="236">
        <v>134</v>
      </c>
      <c r="Q5" s="236">
        <v>120</v>
      </c>
      <c r="R5" s="52">
        <v>420</v>
      </c>
      <c r="S5" s="52">
        <v>450</v>
      </c>
      <c r="T5" s="52">
        <v>225</v>
      </c>
      <c r="U5" s="245">
        <v>180</v>
      </c>
      <c r="V5" s="245">
        <v>450</v>
      </c>
      <c r="W5" s="198">
        <f t="shared" ref="W5:W44" si="0">V5+U5+T5+S5+R5+Q5+P5+O5+N5+M5+L5+K5+J5+I5+H5+G5+F5+E5+D5+C5</f>
        <v>3552</v>
      </c>
      <c r="X5" s="199">
        <v>1</v>
      </c>
      <c r="Y5" s="167">
        <v>132</v>
      </c>
      <c r="Z5" s="61">
        <v>116</v>
      </c>
      <c r="AA5" s="62">
        <v>113</v>
      </c>
      <c r="AB5" s="60">
        <v>118</v>
      </c>
      <c r="AC5" s="61">
        <v>113</v>
      </c>
      <c r="AD5" s="62">
        <v>101</v>
      </c>
      <c r="AE5" s="238">
        <v>124</v>
      </c>
      <c r="AF5" s="236">
        <v>118</v>
      </c>
      <c r="AG5" s="240">
        <v>103</v>
      </c>
      <c r="AH5" s="238">
        <v>107</v>
      </c>
      <c r="AI5" s="237">
        <v>105</v>
      </c>
      <c r="AJ5" s="240">
        <v>98</v>
      </c>
      <c r="AK5" s="238">
        <v>140</v>
      </c>
      <c r="AL5" s="237">
        <v>128</v>
      </c>
      <c r="AM5" s="239">
        <v>105</v>
      </c>
      <c r="AN5" s="52">
        <v>360</v>
      </c>
      <c r="AO5" s="52">
        <v>450</v>
      </c>
      <c r="AP5" s="52">
        <v>225</v>
      </c>
      <c r="AQ5" s="245">
        <v>180</v>
      </c>
      <c r="AR5" s="245">
        <v>250</v>
      </c>
      <c r="AS5" s="200">
        <f t="shared" ref="AS5:AS44" si="1">AR5+AQ5+AP5+AO5+AN5+AM5+AL5+AK5+AJ5+AI5+AH5+AG5+AF5+AE5+AD5+AC5+AB5+AA5+Z5+Y5</f>
        <v>3186</v>
      </c>
      <c r="AT5" s="200">
        <v>2</v>
      </c>
      <c r="AU5" s="226">
        <f t="shared" ref="AU5:AU44" si="2">AS5+W5</f>
        <v>6738</v>
      </c>
      <c r="AV5" s="215" t="s">
        <v>97</v>
      </c>
    </row>
    <row r="6" spans="1:48" ht="14.25" customHeight="1" x14ac:dyDescent="0.25">
      <c r="A6" s="53">
        <v>2</v>
      </c>
      <c r="B6" s="188" t="s">
        <v>2</v>
      </c>
      <c r="C6" s="127">
        <v>134</v>
      </c>
      <c r="D6" s="128">
        <v>104</v>
      </c>
      <c r="E6" s="129">
        <v>103</v>
      </c>
      <c r="F6" s="127">
        <v>116</v>
      </c>
      <c r="G6" s="128">
        <v>115</v>
      </c>
      <c r="H6" s="129">
        <v>105</v>
      </c>
      <c r="I6" s="5">
        <v>107</v>
      </c>
      <c r="J6" s="3">
        <v>99</v>
      </c>
      <c r="K6" s="6">
        <v>88</v>
      </c>
      <c r="L6" s="5">
        <v>126</v>
      </c>
      <c r="M6" s="58">
        <v>115</v>
      </c>
      <c r="N6" s="76">
        <v>104</v>
      </c>
      <c r="O6" s="58">
        <v>140</v>
      </c>
      <c r="P6" s="58">
        <v>118</v>
      </c>
      <c r="Q6" s="58">
        <v>106</v>
      </c>
      <c r="R6" s="8">
        <v>190</v>
      </c>
      <c r="S6" s="8">
        <v>250</v>
      </c>
      <c r="T6" s="8">
        <v>145</v>
      </c>
      <c r="U6" s="89">
        <v>195</v>
      </c>
      <c r="V6" s="89">
        <v>200</v>
      </c>
      <c r="W6" s="201">
        <f t="shared" si="0"/>
        <v>2660</v>
      </c>
      <c r="X6" s="202">
        <v>2</v>
      </c>
      <c r="Y6" s="63">
        <v>143</v>
      </c>
      <c r="Z6" s="32">
        <v>126</v>
      </c>
      <c r="AA6" s="33">
        <v>120</v>
      </c>
      <c r="AB6" s="31">
        <v>146</v>
      </c>
      <c r="AC6" s="32">
        <v>134</v>
      </c>
      <c r="AD6" s="33">
        <v>116</v>
      </c>
      <c r="AE6" s="5">
        <v>140</v>
      </c>
      <c r="AF6" s="58">
        <v>91</v>
      </c>
      <c r="AG6" s="92">
        <v>90</v>
      </c>
      <c r="AH6" s="5">
        <v>140</v>
      </c>
      <c r="AI6" s="3">
        <v>118</v>
      </c>
      <c r="AJ6" s="92">
        <v>113</v>
      </c>
      <c r="AK6" s="5">
        <v>111</v>
      </c>
      <c r="AL6" s="3">
        <v>103</v>
      </c>
      <c r="AM6" s="6">
        <v>99</v>
      </c>
      <c r="AN6" s="136">
        <v>310</v>
      </c>
      <c r="AO6" s="136">
        <v>330</v>
      </c>
      <c r="AP6" s="8">
        <v>145</v>
      </c>
      <c r="AQ6" s="89">
        <v>195</v>
      </c>
      <c r="AR6" s="89">
        <v>390</v>
      </c>
      <c r="AS6" s="203">
        <f t="shared" si="1"/>
        <v>3160</v>
      </c>
      <c r="AT6" s="203">
        <v>3</v>
      </c>
      <c r="AU6" s="84">
        <f t="shared" si="2"/>
        <v>5820</v>
      </c>
      <c r="AV6" s="216" t="s">
        <v>98</v>
      </c>
    </row>
    <row r="7" spans="1:48" ht="14.25" customHeight="1" x14ac:dyDescent="0.25">
      <c r="A7" s="53">
        <v>3</v>
      </c>
      <c r="B7" s="188" t="s">
        <v>14</v>
      </c>
      <c r="C7" s="124">
        <v>109</v>
      </c>
      <c r="D7" s="125">
        <v>107</v>
      </c>
      <c r="E7" s="126">
        <v>78</v>
      </c>
      <c r="F7" s="124">
        <v>143</v>
      </c>
      <c r="G7" s="125">
        <v>137</v>
      </c>
      <c r="H7" s="126">
        <v>99</v>
      </c>
      <c r="I7" s="5">
        <v>82</v>
      </c>
      <c r="J7" s="3">
        <v>80</v>
      </c>
      <c r="K7" s="6">
        <v>66</v>
      </c>
      <c r="L7" s="5">
        <v>143</v>
      </c>
      <c r="M7" s="58">
        <v>100</v>
      </c>
      <c r="N7" s="76">
        <v>89</v>
      </c>
      <c r="O7" s="58">
        <v>132</v>
      </c>
      <c r="P7" s="58"/>
      <c r="Q7" s="58"/>
      <c r="R7" s="8">
        <v>270</v>
      </c>
      <c r="S7" s="8">
        <v>390</v>
      </c>
      <c r="T7" s="8">
        <v>165</v>
      </c>
      <c r="U7" s="89">
        <v>95</v>
      </c>
      <c r="V7" s="89">
        <v>230</v>
      </c>
      <c r="W7" s="201">
        <f t="shared" si="0"/>
        <v>2515</v>
      </c>
      <c r="X7" s="202">
        <v>4</v>
      </c>
      <c r="Y7" s="63">
        <v>102</v>
      </c>
      <c r="Z7" s="32">
        <v>92</v>
      </c>
      <c r="AA7" s="33">
        <v>85</v>
      </c>
      <c r="AB7" s="31">
        <v>150</v>
      </c>
      <c r="AC7" s="32">
        <v>130</v>
      </c>
      <c r="AD7" s="33">
        <v>114</v>
      </c>
      <c r="AE7" s="34">
        <v>134</v>
      </c>
      <c r="AF7" s="65">
        <v>130</v>
      </c>
      <c r="AG7" s="161">
        <v>130</v>
      </c>
      <c r="AH7" s="34">
        <v>146</v>
      </c>
      <c r="AI7" s="35">
        <v>114</v>
      </c>
      <c r="AJ7" s="161">
        <v>103</v>
      </c>
      <c r="AK7" s="34">
        <v>137</v>
      </c>
      <c r="AL7" s="35">
        <v>124</v>
      </c>
      <c r="AM7" s="36">
        <v>120</v>
      </c>
      <c r="AN7" s="136">
        <v>420</v>
      </c>
      <c r="AO7" s="136">
        <v>420</v>
      </c>
      <c r="AP7" s="96">
        <v>165</v>
      </c>
      <c r="AQ7" s="98">
        <v>95</v>
      </c>
      <c r="AR7" s="98">
        <v>330</v>
      </c>
      <c r="AS7" s="203">
        <f t="shared" si="1"/>
        <v>3241</v>
      </c>
      <c r="AT7" s="203">
        <v>1</v>
      </c>
      <c r="AU7" s="84">
        <f t="shared" si="2"/>
        <v>5756</v>
      </c>
      <c r="AV7" s="216" t="s">
        <v>99</v>
      </c>
    </row>
    <row r="8" spans="1:48" ht="14.25" customHeight="1" x14ac:dyDescent="0.25">
      <c r="A8" s="53">
        <v>4</v>
      </c>
      <c r="B8" s="188" t="s">
        <v>3</v>
      </c>
      <c r="C8" s="124">
        <v>143</v>
      </c>
      <c r="D8" s="125">
        <v>115</v>
      </c>
      <c r="E8" s="126">
        <v>105</v>
      </c>
      <c r="F8" s="124">
        <v>124</v>
      </c>
      <c r="G8" s="125">
        <v>110</v>
      </c>
      <c r="H8" s="126">
        <v>59</v>
      </c>
      <c r="I8" s="5">
        <v>124</v>
      </c>
      <c r="J8" s="3">
        <v>118</v>
      </c>
      <c r="K8" s="6">
        <v>76</v>
      </c>
      <c r="L8" s="5">
        <v>132</v>
      </c>
      <c r="M8" s="58">
        <v>92</v>
      </c>
      <c r="N8" s="76">
        <v>75</v>
      </c>
      <c r="O8" s="58">
        <v>124</v>
      </c>
      <c r="P8" s="58">
        <v>108</v>
      </c>
      <c r="Q8" s="58">
        <v>86</v>
      </c>
      <c r="R8" s="8">
        <v>310</v>
      </c>
      <c r="S8" s="8">
        <v>290</v>
      </c>
      <c r="T8" s="8">
        <v>135</v>
      </c>
      <c r="U8" s="89">
        <v>115</v>
      </c>
      <c r="V8" s="89">
        <v>190</v>
      </c>
      <c r="W8" s="201">
        <f t="shared" si="0"/>
        <v>2631</v>
      </c>
      <c r="X8" s="202">
        <v>3</v>
      </c>
      <c r="Y8" s="63">
        <v>108</v>
      </c>
      <c r="Z8" s="32">
        <v>98</v>
      </c>
      <c r="AA8" s="33">
        <v>96</v>
      </c>
      <c r="AB8" s="31">
        <v>128</v>
      </c>
      <c r="AC8" s="32">
        <v>87</v>
      </c>
      <c r="AD8" s="33">
        <v>62</v>
      </c>
      <c r="AE8" s="34">
        <v>112</v>
      </c>
      <c r="AF8" s="65">
        <v>95</v>
      </c>
      <c r="AG8" s="161">
        <v>93</v>
      </c>
      <c r="AH8" s="34">
        <v>126</v>
      </c>
      <c r="AI8" s="35">
        <v>116</v>
      </c>
      <c r="AJ8" s="161">
        <v>91</v>
      </c>
      <c r="AK8" s="34">
        <v>126</v>
      </c>
      <c r="AL8" s="35">
        <v>115</v>
      </c>
      <c r="AM8" s="36">
        <v>95</v>
      </c>
      <c r="AN8" s="136">
        <v>220</v>
      </c>
      <c r="AO8" s="136">
        <v>390</v>
      </c>
      <c r="AP8" s="96">
        <v>135</v>
      </c>
      <c r="AQ8" s="98">
        <v>115</v>
      </c>
      <c r="AR8" s="98">
        <v>310</v>
      </c>
      <c r="AS8" s="203">
        <f t="shared" si="1"/>
        <v>2718</v>
      </c>
      <c r="AT8" s="203">
        <v>4</v>
      </c>
      <c r="AU8" s="84">
        <f t="shared" si="2"/>
        <v>5349</v>
      </c>
      <c r="AV8" s="216" t="s">
        <v>100</v>
      </c>
    </row>
    <row r="9" spans="1:48" ht="14.25" customHeight="1" x14ac:dyDescent="0.25">
      <c r="A9" s="53">
        <v>5</v>
      </c>
      <c r="B9" s="188" t="s">
        <v>25</v>
      </c>
      <c r="C9" s="124">
        <v>96</v>
      </c>
      <c r="D9" s="125">
        <v>85</v>
      </c>
      <c r="E9" s="126">
        <v>56</v>
      </c>
      <c r="F9" s="124">
        <v>120</v>
      </c>
      <c r="G9" s="125">
        <v>111</v>
      </c>
      <c r="H9" s="126">
        <v>98</v>
      </c>
      <c r="I9" s="5">
        <v>111</v>
      </c>
      <c r="J9" s="3">
        <v>94</v>
      </c>
      <c r="K9" s="6">
        <v>51</v>
      </c>
      <c r="L9" s="5">
        <v>137</v>
      </c>
      <c r="M9" s="58">
        <v>130</v>
      </c>
      <c r="N9" s="76">
        <v>85</v>
      </c>
      <c r="O9" s="58">
        <v>104</v>
      </c>
      <c r="P9" s="58">
        <v>95</v>
      </c>
      <c r="Q9" s="58">
        <v>71.5</v>
      </c>
      <c r="R9" s="8">
        <v>250</v>
      </c>
      <c r="S9" s="8">
        <v>230</v>
      </c>
      <c r="T9" s="8">
        <v>210</v>
      </c>
      <c r="U9" s="89">
        <v>105</v>
      </c>
      <c r="V9" s="89">
        <v>192.5</v>
      </c>
      <c r="W9" s="201">
        <f t="shared" si="0"/>
        <v>2432</v>
      </c>
      <c r="X9" s="202">
        <v>7</v>
      </c>
      <c r="Y9" s="63">
        <v>124</v>
      </c>
      <c r="Z9" s="32">
        <v>110</v>
      </c>
      <c r="AA9" s="33">
        <v>100</v>
      </c>
      <c r="AB9" s="31">
        <v>137</v>
      </c>
      <c r="AC9" s="32">
        <v>97</v>
      </c>
      <c r="AD9" s="33">
        <v>95</v>
      </c>
      <c r="AE9" s="5">
        <v>126</v>
      </c>
      <c r="AF9" s="58">
        <v>73</v>
      </c>
      <c r="AG9" s="92">
        <v>71</v>
      </c>
      <c r="AH9" s="5">
        <v>132</v>
      </c>
      <c r="AI9" s="3">
        <v>85</v>
      </c>
      <c r="AJ9" s="92">
        <v>73</v>
      </c>
      <c r="AK9" s="5">
        <v>143</v>
      </c>
      <c r="AL9" s="3">
        <v>106</v>
      </c>
      <c r="AM9" s="6">
        <v>91</v>
      </c>
      <c r="AN9" s="136">
        <v>390</v>
      </c>
      <c r="AO9" s="136">
        <v>160</v>
      </c>
      <c r="AP9" s="8">
        <v>210</v>
      </c>
      <c r="AQ9" s="89">
        <v>105</v>
      </c>
      <c r="AR9" s="89">
        <v>180</v>
      </c>
      <c r="AS9" s="203">
        <f t="shared" si="1"/>
        <v>2608</v>
      </c>
      <c r="AT9" s="203">
        <v>5</v>
      </c>
      <c r="AU9" s="84">
        <f t="shared" si="2"/>
        <v>5040</v>
      </c>
      <c r="AV9" s="216" t="s">
        <v>101</v>
      </c>
    </row>
    <row r="10" spans="1:48" ht="14.25" customHeight="1" x14ac:dyDescent="0.25">
      <c r="A10" s="53">
        <v>6</v>
      </c>
      <c r="B10" s="188" t="s">
        <v>11</v>
      </c>
      <c r="C10" s="38">
        <v>132</v>
      </c>
      <c r="D10" s="14">
        <v>128</v>
      </c>
      <c r="E10" s="39">
        <v>124</v>
      </c>
      <c r="F10" s="38">
        <v>130</v>
      </c>
      <c r="G10" s="14">
        <v>106</v>
      </c>
      <c r="H10" s="39">
        <v>100</v>
      </c>
      <c r="I10" s="38">
        <v>146</v>
      </c>
      <c r="J10" s="14">
        <v>77</v>
      </c>
      <c r="K10" s="39">
        <v>59</v>
      </c>
      <c r="L10" s="38">
        <v>112</v>
      </c>
      <c r="M10" s="114">
        <v>95</v>
      </c>
      <c r="N10" s="149">
        <v>42</v>
      </c>
      <c r="O10" s="114">
        <v>100</v>
      </c>
      <c r="P10" s="114">
        <v>87</v>
      </c>
      <c r="Q10" s="114"/>
      <c r="R10" s="53">
        <v>230</v>
      </c>
      <c r="S10" s="53">
        <v>170</v>
      </c>
      <c r="T10" s="53">
        <v>100</v>
      </c>
      <c r="U10" s="54">
        <v>210</v>
      </c>
      <c r="V10" s="54">
        <v>290</v>
      </c>
      <c r="W10" s="201">
        <f t="shared" si="0"/>
        <v>2438</v>
      </c>
      <c r="X10" s="202">
        <v>6</v>
      </c>
      <c r="Y10" s="63">
        <v>122</v>
      </c>
      <c r="Z10" s="32">
        <v>95</v>
      </c>
      <c r="AA10" s="33">
        <v>90</v>
      </c>
      <c r="AB10" s="31">
        <v>110</v>
      </c>
      <c r="AC10" s="32">
        <v>86</v>
      </c>
      <c r="AD10" s="33">
        <v>80</v>
      </c>
      <c r="AE10" s="38">
        <v>92</v>
      </c>
      <c r="AF10" s="114">
        <v>63</v>
      </c>
      <c r="AG10" s="16">
        <v>59</v>
      </c>
      <c r="AH10" s="38">
        <v>128</v>
      </c>
      <c r="AI10" s="14">
        <v>100</v>
      </c>
      <c r="AJ10" s="16">
        <v>84</v>
      </c>
      <c r="AK10" s="38">
        <v>114</v>
      </c>
      <c r="AL10" s="14">
        <v>112</v>
      </c>
      <c r="AM10" s="39">
        <v>88</v>
      </c>
      <c r="AN10" s="136">
        <v>290</v>
      </c>
      <c r="AO10" s="136">
        <v>270</v>
      </c>
      <c r="AP10" s="53">
        <v>100</v>
      </c>
      <c r="AQ10" s="54">
        <v>210</v>
      </c>
      <c r="AR10" s="54">
        <v>290</v>
      </c>
      <c r="AS10" s="203">
        <f t="shared" si="1"/>
        <v>2583</v>
      </c>
      <c r="AT10" s="203">
        <v>6</v>
      </c>
      <c r="AU10" s="84">
        <f t="shared" si="2"/>
        <v>5021</v>
      </c>
      <c r="AV10" s="216" t="s">
        <v>102</v>
      </c>
    </row>
    <row r="11" spans="1:48" ht="14.25" customHeight="1" x14ac:dyDescent="0.25">
      <c r="A11" s="53">
        <v>7</v>
      </c>
      <c r="B11" s="188" t="s">
        <v>94</v>
      </c>
      <c r="C11" s="124">
        <v>111</v>
      </c>
      <c r="D11" s="125">
        <v>108</v>
      </c>
      <c r="E11" s="126">
        <v>106</v>
      </c>
      <c r="F11" s="124">
        <v>146</v>
      </c>
      <c r="G11" s="125">
        <v>103</v>
      </c>
      <c r="H11" s="126">
        <v>96</v>
      </c>
      <c r="I11" s="34">
        <v>114</v>
      </c>
      <c r="J11" s="35">
        <v>102</v>
      </c>
      <c r="K11" s="36">
        <v>96</v>
      </c>
      <c r="L11" s="34">
        <v>106</v>
      </c>
      <c r="M11" s="65">
        <v>91</v>
      </c>
      <c r="N11" s="208">
        <v>56</v>
      </c>
      <c r="O11" s="65">
        <v>99</v>
      </c>
      <c r="P11" s="65">
        <v>84</v>
      </c>
      <c r="Q11" s="65"/>
      <c r="R11" s="96">
        <v>290</v>
      </c>
      <c r="S11" s="96">
        <v>270</v>
      </c>
      <c r="T11" s="96">
        <v>85</v>
      </c>
      <c r="U11" s="98">
        <v>85</v>
      </c>
      <c r="V11" s="98">
        <v>150</v>
      </c>
      <c r="W11" s="201">
        <f t="shared" si="0"/>
        <v>2298</v>
      </c>
      <c r="X11" s="202">
        <v>9</v>
      </c>
      <c r="Y11" s="63">
        <v>146</v>
      </c>
      <c r="Z11" s="32">
        <v>137</v>
      </c>
      <c r="AA11" s="33">
        <v>109</v>
      </c>
      <c r="AB11" s="31">
        <v>122</v>
      </c>
      <c r="AC11" s="32">
        <v>120</v>
      </c>
      <c r="AD11" s="33">
        <v>105</v>
      </c>
      <c r="AE11" s="5">
        <v>106</v>
      </c>
      <c r="AF11" s="58">
        <v>86</v>
      </c>
      <c r="AG11" s="92">
        <v>75</v>
      </c>
      <c r="AH11" s="5">
        <v>115</v>
      </c>
      <c r="AI11" s="3">
        <v>81</v>
      </c>
      <c r="AJ11" s="92">
        <v>72</v>
      </c>
      <c r="AK11" s="5">
        <v>94</v>
      </c>
      <c r="AL11" s="3">
        <v>89</v>
      </c>
      <c r="AM11" s="6">
        <v>81</v>
      </c>
      <c r="AN11" s="136">
        <v>330</v>
      </c>
      <c r="AO11" s="136">
        <v>250</v>
      </c>
      <c r="AP11" s="8">
        <v>85</v>
      </c>
      <c r="AQ11" s="89">
        <v>85</v>
      </c>
      <c r="AR11" s="89">
        <v>200</v>
      </c>
      <c r="AS11" s="203">
        <f t="shared" si="1"/>
        <v>2488</v>
      </c>
      <c r="AT11" s="203">
        <v>7</v>
      </c>
      <c r="AU11" s="84">
        <f t="shared" si="2"/>
        <v>4786</v>
      </c>
      <c r="AV11" s="216" t="s">
        <v>103</v>
      </c>
    </row>
    <row r="12" spans="1:48" ht="14.25" customHeight="1" x14ac:dyDescent="0.25">
      <c r="A12" s="53">
        <v>8</v>
      </c>
      <c r="B12" s="188" t="s">
        <v>5</v>
      </c>
      <c r="C12" s="124">
        <v>98</v>
      </c>
      <c r="D12" s="125">
        <v>95</v>
      </c>
      <c r="E12" s="126">
        <v>93</v>
      </c>
      <c r="F12" s="124">
        <v>150</v>
      </c>
      <c r="G12" s="125">
        <v>126</v>
      </c>
      <c r="H12" s="126">
        <v>89</v>
      </c>
      <c r="I12" s="5">
        <v>134</v>
      </c>
      <c r="J12" s="3">
        <v>122</v>
      </c>
      <c r="K12" s="6">
        <v>97</v>
      </c>
      <c r="L12" s="5">
        <v>140</v>
      </c>
      <c r="M12" s="58">
        <v>94</v>
      </c>
      <c r="N12" s="76">
        <v>70</v>
      </c>
      <c r="O12" s="58">
        <v>122</v>
      </c>
      <c r="P12" s="58">
        <v>81</v>
      </c>
      <c r="Q12" s="58"/>
      <c r="R12" s="8">
        <v>150</v>
      </c>
      <c r="S12" s="8">
        <v>220</v>
      </c>
      <c r="T12" s="8">
        <v>125</v>
      </c>
      <c r="U12" s="89">
        <v>225</v>
      </c>
      <c r="V12" s="89">
        <v>127.5</v>
      </c>
      <c r="W12" s="201">
        <f t="shared" si="0"/>
        <v>2358.5</v>
      </c>
      <c r="X12" s="202">
        <v>8</v>
      </c>
      <c r="Y12" s="63">
        <v>105</v>
      </c>
      <c r="Z12" s="32">
        <v>62</v>
      </c>
      <c r="AA12" s="33">
        <v>60</v>
      </c>
      <c r="AB12" s="31">
        <v>140</v>
      </c>
      <c r="AC12" s="32">
        <v>108</v>
      </c>
      <c r="AD12" s="33">
        <v>99</v>
      </c>
      <c r="AE12" s="34">
        <v>116</v>
      </c>
      <c r="AF12" s="65">
        <v>114</v>
      </c>
      <c r="AG12" s="161">
        <v>108</v>
      </c>
      <c r="AH12" s="34">
        <v>96</v>
      </c>
      <c r="AI12" s="35">
        <v>94</v>
      </c>
      <c r="AJ12" s="161">
        <v>92</v>
      </c>
      <c r="AK12" s="34">
        <v>96</v>
      </c>
      <c r="AL12" s="35"/>
      <c r="AM12" s="36"/>
      <c r="AN12" s="136">
        <v>250</v>
      </c>
      <c r="AO12" s="136">
        <v>230</v>
      </c>
      <c r="AP12" s="96">
        <v>125</v>
      </c>
      <c r="AQ12" s="98">
        <v>225</v>
      </c>
      <c r="AR12" s="98">
        <v>120</v>
      </c>
      <c r="AS12" s="203">
        <f t="shared" si="1"/>
        <v>2240</v>
      </c>
      <c r="AT12" s="203">
        <v>9</v>
      </c>
      <c r="AU12" s="84">
        <f t="shared" si="2"/>
        <v>4598.5</v>
      </c>
      <c r="AV12" s="216" t="s">
        <v>104</v>
      </c>
    </row>
    <row r="13" spans="1:48" ht="14.25" customHeight="1" x14ac:dyDescent="0.25">
      <c r="A13" s="53">
        <v>9</v>
      </c>
      <c r="B13" s="193" t="s">
        <v>93</v>
      </c>
      <c r="C13" s="5">
        <v>120</v>
      </c>
      <c r="D13" s="3">
        <v>114</v>
      </c>
      <c r="E13" s="6">
        <v>100</v>
      </c>
      <c r="F13" s="5">
        <v>140</v>
      </c>
      <c r="G13" s="3">
        <v>112</v>
      </c>
      <c r="H13" s="6">
        <v>104</v>
      </c>
      <c r="I13" s="5">
        <v>126</v>
      </c>
      <c r="J13" s="3">
        <v>91</v>
      </c>
      <c r="K13" s="6">
        <v>86</v>
      </c>
      <c r="L13" s="5">
        <v>124</v>
      </c>
      <c r="M13" s="58">
        <v>96</v>
      </c>
      <c r="N13" s="76">
        <v>88</v>
      </c>
      <c r="O13" s="58">
        <v>110</v>
      </c>
      <c r="P13" s="58">
        <v>105</v>
      </c>
      <c r="Q13" s="58">
        <v>93</v>
      </c>
      <c r="R13" s="8">
        <v>330</v>
      </c>
      <c r="S13" s="8">
        <v>110</v>
      </c>
      <c r="T13" s="8">
        <v>80</v>
      </c>
      <c r="U13" s="89">
        <v>55</v>
      </c>
      <c r="V13" s="89">
        <v>310</v>
      </c>
      <c r="W13" s="201">
        <f t="shared" si="0"/>
        <v>2494</v>
      </c>
      <c r="X13" s="202">
        <v>5</v>
      </c>
      <c r="Y13" s="63">
        <v>134</v>
      </c>
      <c r="Z13" s="32">
        <v>94</v>
      </c>
      <c r="AA13" s="33">
        <v>91</v>
      </c>
      <c r="AB13" s="31">
        <v>126</v>
      </c>
      <c r="AC13" s="32">
        <v>82</v>
      </c>
      <c r="AD13" s="33">
        <v>74</v>
      </c>
      <c r="AE13" s="5">
        <v>96</v>
      </c>
      <c r="AF13" s="58">
        <v>78</v>
      </c>
      <c r="AG13" s="92">
        <v>58</v>
      </c>
      <c r="AH13" s="5">
        <v>102</v>
      </c>
      <c r="AI13" s="3">
        <v>69</v>
      </c>
      <c r="AJ13" s="92">
        <v>68</v>
      </c>
      <c r="AK13" s="5">
        <v>116</v>
      </c>
      <c r="AL13" s="3">
        <v>80</v>
      </c>
      <c r="AM13" s="6"/>
      <c r="AN13" s="136">
        <v>270</v>
      </c>
      <c r="AO13" s="136">
        <v>190</v>
      </c>
      <c r="AP13" s="8">
        <v>80</v>
      </c>
      <c r="AQ13" s="89">
        <v>55</v>
      </c>
      <c r="AR13" s="89">
        <v>202.5</v>
      </c>
      <c r="AS13" s="203">
        <f t="shared" si="1"/>
        <v>2065.5</v>
      </c>
      <c r="AT13" s="203">
        <v>11</v>
      </c>
      <c r="AU13" s="84">
        <f t="shared" si="2"/>
        <v>4559.5</v>
      </c>
      <c r="AV13" s="216" t="s">
        <v>105</v>
      </c>
    </row>
    <row r="14" spans="1:48" ht="14.25" customHeight="1" x14ac:dyDescent="0.25">
      <c r="A14" s="53">
        <v>10</v>
      </c>
      <c r="B14" s="188" t="s">
        <v>18</v>
      </c>
      <c r="C14" s="5">
        <v>122</v>
      </c>
      <c r="D14" s="3">
        <v>86</v>
      </c>
      <c r="E14" s="6">
        <v>74</v>
      </c>
      <c r="F14" s="5">
        <v>118</v>
      </c>
      <c r="G14" s="3">
        <v>95</v>
      </c>
      <c r="H14" s="6">
        <v>78</v>
      </c>
      <c r="I14" s="5">
        <v>115</v>
      </c>
      <c r="J14" s="3">
        <v>100</v>
      </c>
      <c r="K14" s="6">
        <v>87</v>
      </c>
      <c r="L14" s="5">
        <v>118</v>
      </c>
      <c r="M14" s="58">
        <v>113</v>
      </c>
      <c r="N14" s="76">
        <v>76</v>
      </c>
      <c r="O14" s="58">
        <v>109</v>
      </c>
      <c r="P14" s="58">
        <v>89</v>
      </c>
      <c r="Q14" s="58"/>
      <c r="R14" s="8">
        <v>210</v>
      </c>
      <c r="S14" s="8"/>
      <c r="T14" s="8">
        <v>155</v>
      </c>
      <c r="U14" s="89">
        <v>155</v>
      </c>
      <c r="V14" s="89"/>
      <c r="W14" s="201">
        <f t="shared" si="0"/>
        <v>1900</v>
      </c>
      <c r="X14" s="202">
        <v>13</v>
      </c>
      <c r="Y14" s="63">
        <v>130</v>
      </c>
      <c r="Z14" s="32">
        <v>115</v>
      </c>
      <c r="AA14" s="33"/>
      <c r="AB14" s="31">
        <v>132</v>
      </c>
      <c r="AC14" s="32">
        <v>115</v>
      </c>
      <c r="AD14" s="33">
        <v>103</v>
      </c>
      <c r="AE14" s="5">
        <v>132</v>
      </c>
      <c r="AF14" s="58">
        <v>113</v>
      </c>
      <c r="AG14" s="92">
        <v>105</v>
      </c>
      <c r="AH14" s="5">
        <v>150</v>
      </c>
      <c r="AI14" s="3">
        <v>137</v>
      </c>
      <c r="AJ14" s="92">
        <v>94</v>
      </c>
      <c r="AK14" s="5">
        <v>130</v>
      </c>
      <c r="AL14" s="3">
        <v>97</v>
      </c>
      <c r="AM14" s="6"/>
      <c r="AN14" s="136">
        <v>450</v>
      </c>
      <c r="AO14" s="136"/>
      <c r="AP14" s="8">
        <v>155</v>
      </c>
      <c r="AQ14" s="89">
        <v>155</v>
      </c>
      <c r="AR14" s="89"/>
      <c r="AS14" s="203">
        <f t="shared" si="1"/>
        <v>2313</v>
      </c>
      <c r="AT14" s="203">
        <v>8</v>
      </c>
      <c r="AU14" s="84">
        <f t="shared" si="2"/>
        <v>4213</v>
      </c>
      <c r="AV14" s="216" t="s">
        <v>106</v>
      </c>
    </row>
    <row r="15" spans="1:48" ht="14.25" customHeight="1" x14ac:dyDescent="0.25">
      <c r="A15" s="53">
        <v>11</v>
      </c>
      <c r="B15" s="188" t="s">
        <v>15</v>
      </c>
      <c r="C15" s="38"/>
      <c r="D15" s="14"/>
      <c r="E15" s="39"/>
      <c r="F15" s="38"/>
      <c r="G15" s="14"/>
      <c r="H15" s="39"/>
      <c r="I15" s="38">
        <v>150</v>
      </c>
      <c r="J15" s="14">
        <v>137</v>
      </c>
      <c r="K15" s="39">
        <v>110</v>
      </c>
      <c r="L15" s="38">
        <v>134</v>
      </c>
      <c r="M15" s="114">
        <v>128</v>
      </c>
      <c r="N15" s="149">
        <v>94</v>
      </c>
      <c r="O15" s="114">
        <v>146</v>
      </c>
      <c r="P15" s="114">
        <v>130</v>
      </c>
      <c r="Q15" s="114">
        <v>126</v>
      </c>
      <c r="R15" s="53"/>
      <c r="S15" s="53">
        <v>310</v>
      </c>
      <c r="T15" s="53">
        <v>115</v>
      </c>
      <c r="U15" s="54">
        <v>195</v>
      </c>
      <c r="V15" s="54">
        <v>330</v>
      </c>
      <c r="W15" s="201">
        <f t="shared" si="0"/>
        <v>2105</v>
      </c>
      <c r="X15" s="202">
        <v>11</v>
      </c>
      <c r="Y15" s="63"/>
      <c r="Z15" s="32"/>
      <c r="AA15" s="33"/>
      <c r="AB15" s="31"/>
      <c r="AC15" s="32"/>
      <c r="AD15" s="33"/>
      <c r="AE15" s="38">
        <v>122</v>
      </c>
      <c r="AF15" s="114">
        <v>94</v>
      </c>
      <c r="AG15" s="16">
        <v>88</v>
      </c>
      <c r="AH15" s="38">
        <v>99</v>
      </c>
      <c r="AI15" s="14">
        <v>87</v>
      </c>
      <c r="AJ15" s="16">
        <v>83</v>
      </c>
      <c r="AK15" s="38">
        <v>150</v>
      </c>
      <c r="AL15" s="14">
        <v>122</v>
      </c>
      <c r="AM15" s="39">
        <v>118</v>
      </c>
      <c r="AN15" s="136"/>
      <c r="AO15" s="136">
        <v>360</v>
      </c>
      <c r="AP15" s="53">
        <v>115</v>
      </c>
      <c r="AQ15" s="54">
        <v>195</v>
      </c>
      <c r="AR15" s="54">
        <v>420</v>
      </c>
      <c r="AS15" s="203">
        <f t="shared" si="1"/>
        <v>2053</v>
      </c>
      <c r="AT15" s="203">
        <v>12</v>
      </c>
      <c r="AU15" s="84">
        <f t="shared" si="2"/>
        <v>4158</v>
      </c>
      <c r="AV15" s="216" t="s">
        <v>107</v>
      </c>
    </row>
    <row r="16" spans="1:48" ht="14.25" customHeight="1" x14ac:dyDescent="0.25">
      <c r="A16" s="53">
        <v>12</v>
      </c>
      <c r="B16" s="189" t="s">
        <v>1</v>
      </c>
      <c r="C16" s="124"/>
      <c r="D16" s="125"/>
      <c r="E16" s="126"/>
      <c r="F16" s="124"/>
      <c r="G16" s="125"/>
      <c r="H16" s="126"/>
      <c r="I16" s="5">
        <v>140</v>
      </c>
      <c r="J16" s="3">
        <v>101</v>
      </c>
      <c r="K16" s="6">
        <v>71</v>
      </c>
      <c r="L16" s="5">
        <v>103</v>
      </c>
      <c r="M16" s="58">
        <v>86</v>
      </c>
      <c r="N16" s="76">
        <v>72</v>
      </c>
      <c r="O16" s="58">
        <v>112</v>
      </c>
      <c r="P16" s="58">
        <v>98</v>
      </c>
      <c r="Q16" s="58">
        <v>92</v>
      </c>
      <c r="R16" s="8"/>
      <c r="S16" s="8">
        <v>330</v>
      </c>
      <c r="T16" s="8">
        <v>180</v>
      </c>
      <c r="U16" s="89">
        <v>100</v>
      </c>
      <c r="V16" s="89">
        <v>130</v>
      </c>
      <c r="W16" s="201">
        <f t="shared" si="0"/>
        <v>1615</v>
      </c>
      <c r="X16" s="202">
        <v>18</v>
      </c>
      <c r="Y16" s="63"/>
      <c r="Z16" s="32"/>
      <c r="AA16" s="33"/>
      <c r="AB16" s="31"/>
      <c r="AC16" s="32"/>
      <c r="AD16" s="33"/>
      <c r="AE16" s="34">
        <v>150</v>
      </c>
      <c r="AF16" s="65">
        <v>146</v>
      </c>
      <c r="AG16" s="161">
        <v>115</v>
      </c>
      <c r="AH16" s="34">
        <v>143</v>
      </c>
      <c r="AI16" s="35">
        <v>134</v>
      </c>
      <c r="AJ16" s="161">
        <v>124</v>
      </c>
      <c r="AK16" s="34">
        <v>146</v>
      </c>
      <c r="AL16" s="35">
        <v>132</v>
      </c>
      <c r="AM16" s="36">
        <v>102</v>
      </c>
      <c r="AN16" s="136"/>
      <c r="AO16" s="136">
        <v>310</v>
      </c>
      <c r="AP16" s="96">
        <v>180</v>
      </c>
      <c r="AQ16" s="98">
        <v>100</v>
      </c>
      <c r="AR16" s="98">
        <v>337.5</v>
      </c>
      <c r="AS16" s="203">
        <f t="shared" si="1"/>
        <v>2119.5</v>
      </c>
      <c r="AT16" s="203">
        <v>10</v>
      </c>
      <c r="AU16" s="84">
        <f t="shared" si="2"/>
        <v>3734.5</v>
      </c>
      <c r="AV16" s="216" t="s">
        <v>108</v>
      </c>
    </row>
    <row r="17" spans="1:48" ht="14.25" customHeight="1" x14ac:dyDescent="0.25">
      <c r="A17" s="53">
        <v>13</v>
      </c>
      <c r="B17" s="188" t="s">
        <v>12</v>
      </c>
      <c r="C17" s="124"/>
      <c r="D17" s="125"/>
      <c r="E17" s="126"/>
      <c r="F17" s="124"/>
      <c r="G17" s="125"/>
      <c r="H17" s="126"/>
      <c r="I17" s="5">
        <v>116</v>
      </c>
      <c r="J17" s="3">
        <v>104</v>
      </c>
      <c r="K17" s="6">
        <v>69</v>
      </c>
      <c r="L17" s="5">
        <v>146</v>
      </c>
      <c r="M17" s="58">
        <v>116</v>
      </c>
      <c r="N17" s="76">
        <v>110</v>
      </c>
      <c r="O17" s="58">
        <v>128</v>
      </c>
      <c r="P17" s="58">
        <v>114</v>
      </c>
      <c r="Q17" s="58">
        <v>94</v>
      </c>
      <c r="R17" s="8"/>
      <c r="S17" s="8">
        <v>420</v>
      </c>
      <c r="T17" s="8">
        <v>195</v>
      </c>
      <c r="U17" s="89">
        <v>125</v>
      </c>
      <c r="V17" s="89">
        <v>360</v>
      </c>
      <c r="W17" s="201">
        <f t="shared" si="0"/>
        <v>2097</v>
      </c>
      <c r="X17" s="202">
        <v>12</v>
      </c>
      <c r="Y17" s="63"/>
      <c r="Z17" s="32"/>
      <c r="AA17" s="33"/>
      <c r="AB17" s="31"/>
      <c r="AC17" s="32"/>
      <c r="AD17" s="33"/>
      <c r="AE17" s="31">
        <v>120</v>
      </c>
      <c r="AF17" s="63">
        <v>102</v>
      </c>
      <c r="AG17" s="159">
        <v>97</v>
      </c>
      <c r="AH17" s="31">
        <v>130</v>
      </c>
      <c r="AI17" s="32">
        <v>122</v>
      </c>
      <c r="AJ17" s="159">
        <v>110</v>
      </c>
      <c r="AK17" s="31">
        <v>101</v>
      </c>
      <c r="AL17" s="32">
        <v>93</v>
      </c>
      <c r="AM17" s="33"/>
      <c r="AN17" s="136"/>
      <c r="AO17" s="136">
        <v>210</v>
      </c>
      <c r="AP17" s="95">
        <v>195</v>
      </c>
      <c r="AQ17" s="97">
        <v>125</v>
      </c>
      <c r="AR17" s="97"/>
      <c r="AS17" s="203">
        <f t="shared" si="1"/>
        <v>1405</v>
      </c>
      <c r="AT17" s="203">
        <v>16</v>
      </c>
      <c r="AU17" s="84">
        <f t="shared" si="2"/>
        <v>3502</v>
      </c>
      <c r="AV17" s="216" t="s">
        <v>109</v>
      </c>
    </row>
    <row r="18" spans="1:48" ht="14.25" customHeight="1" x14ac:dyDescent="0.25">
      <c r="A18" s="53">
        <v>14</v>
      </c>
      <c r="B18" s="192" t="s">
        <v>31</v>
      </c>
      <c r="C18" s="38">
        <v>146</v>
      </c>
      <c r="D18" s="14">
        <v>118</v>
      </c>
      <c r="E18" s="39">
        <v>97</v>
      </c>
      <c r="F18" s="38">
        <v>122</v>
      </c>
      <c r="G18" s="14">
        <v>80</v>
      </c>
      <c r="H18" s="39">
        <v>71</v>
      </c>
      <c r="I18" s="38">
        <v>109</v>
      </c>
      <c r="J18" s="14">
        <v>106</v>
      </c>
      <c r="K18" s="39">
        <v>64</v>
      </c>
      <c r="L18" s="38">
        <v>105</v>
      </c>
      <c r="M18" s="114">
        <v>90</v>
      </c>
      <c r="N18" s="149">
        <v>84</v>
      </c>
      <c r="O18" s="114">
        <v>90</v>
      </c>
      <c r="P18" s="114">
        <v>80</v>
      </c>
      <c r="Q18" s="114"/>
      <c r="R18" s="53">
        <v>450</v>
      </c>
      <c r="S18" s="53">
        <v>210</v>
      </c>
      <c r="T18" s="53"/>
      <c r="U18" s="54">
        <v>50</v>
      </c>
      <c r="V18" s="54">
        <v>157.5</v>
      </c>
      <c r="W18" s="201">
        <f t="shared" si="0"/>
        <v>2229.5</v>
      </c>
      <c r="X18" s="202">
        <v>10</v>
      </c>
      <c r="Y18" s="63">
        <v>112</v>
      </c>
      <c r="Z18" s="32">
        <v>71</v>
      </c>
      <c r="AA18" s="33"/>
      <c r="AB18" s="31">
        <v>98</v>
      </c>
      <c r="AC18" s="32">
        <v>59</v>
      </c>
      <c r="AD18" s="33">
        <v>58</v>
      </c>
      <c r="AE18" s="38">
        <v>83</v>
      </c>
      <c r="AF18" s="114"/>
      <c r="AG18" s="16"/>
      <c r="AH18" s="38">
        <v>112</v>
      </c>
      <c r="AI18" s="14"/>
      <c r="AJ18" s="16"/>
      <c r="AK18" s="38">
        <v>108</v>
      </c>
      <c r="AL18" s="14">
        <v>92</v>
      </c>
      <c r="AM18" s="39"/>
      <c r="AN18" s="136">
        <v>180</v>
      </c>
      <c r="AO18" s="136">
        <v>153</v>
      </c>
      <c r="AP18" s="53"/>
      <c r="AQ18" s="54">
        <v>50</v>
      </c>
      <c r="AR18" s="54">
        <v>95</v>
      </c>
      <c r="AS18" s="203">
        <f t="shared" si="1"/>
        <v>1271</v>
      </c>
      <c r="AT18" s="203">
        <v>18</v>
      </c>
      <c r="AU18" s="84">
        <f t="shared" si="2"/>
        <v>3500.5</v>
      </c>
      <c r="AV18" s="216" t="s">
        <v>110</v>
      </c>
    </row>
    <row r="19" spans="1:48" ht="14.25" customHeight="1" x14ac:dyDescent="0.25">
      <c r="A19" s="53">
        <v>15</v>
      </c>
      <c r="B19" s="194" t="s">
        <v>8</v>
      </c>
      <c r="C19" s="124">
        <v>75</v>
      </c>
      <c r="D19" s="125">
        <v>50</v>
      </c>
      <c r="E19" s="126">
        <v>48</v>
      </c>
      <c r="F19" s="124">
        <v>134</v>
      </c>
      <c r="G19" s="125">
        <v>102</v>
      </c>
      <c r="H19" s="126">
        <v>64</v>
      </c>
      <c r="I19" s="5">
        <v>128</v>
      </c>
      <c r="J19" s="3">
        <v>60</v>
      </c>
      <c r="K19" s="6"/>
      <c r="L19" s="5">
        <v>102</v>
      </c>
      <c r="M19" s="58">
        <v>64</v>
      </c>
      <c r="N19" s="76"/>
      <c r="O19" s="58">
        <v>103</v>
      </c>
      <c r="P19" s="58">
        <v>97</v>
      </c>
      <c r="Q19" s="58"/>
      <c r="R19" s="8">
        <v>220</v>
      </c>
      <c r="S19" s="8">
        <v>180</v>
      </c>
      <c r="T19" s="8"/>
      <c r="U19" s="89">
        <v>110</v>
      </c>
      <c r="V19" s="89">
        <v>180</v>
      </c>
      <c r="W19" s="201">
        <f t="shared" si="0"/>
        <v>1717</v>
      </c>
      <c r="X19" s="202">
        <v>16</v>
      </c>
      <c r="Y19" s="63">
        <v>128</v>
      </c>
      <c r="Z19" s="32">
        <v>114</v>
      </c>
      <c r="AA19" s="33">
        <v>83</v>
      </c>
      <c r="AB19" s="31">
        <v>143</v>
      </c>
      <c r="AC19" s="32">
        <v>90</v>
      </c>
      <c r="AD19" s="33">
        <v>88</v>
      </c>
      <c r="AE19" s="5">
        <v>84</v>
      </c>
      <c r="AF19" s="58"/>
      <c r="AG19" s="92"/>
      <c r="AH19" s="5">
        <v>104</v>
      </c>
      <c r="AI19" s="3"/>
      <c r="AJ19" s="92"/>
      <c r="AK19" s="5">
        <v>134</v>
      </c>
      <c r="AL19" s="3"/>
      <c r="AM19" s="6"/>
      <c r="AN19" s="136">
        <v>230</v>
      </c>
      <c r="AO19" s="136">
        <v>120</v>
      </c>
      <c r="AP19" s="8"/>
      <c r="AQ19" s="89">
        <v>110</v>
      </c>
      <c r="AR19" s="89">
        <v>82.5</v>
      </c>
      <c r="AS19" s="203">
        <f t="shared" si="1"/>
        <v>1510.5</v>
      </c>
      <c r="AT19" s="203">
        <v>14</v>
      </c>
      <c r="AU19" s="84">
        <f t="shared" si="2"/>
        <v>3227.5</v>
      </c>
      <c r="AV19" s="216" t="s">
        <v>111</v>
      </c>
    </row>
    <row r="20" spans="1:48" ht="14.25" customHeight="1" x14ac:dyDescent="0.25">
      <c r="A20" s="53">
        <v>16</v>
      </c>
      <c r="B20" s="188" t="s">
        <v>67</v>
      </c>
      <c r="C20" s="38">
        <v>126</v>
      </c>
      <c r="D20" s="14">
        <v>110</v>
      </c>
      <c r="E20" s="39">
        <v>90</v>
      </c>
      <c r="F20" s="38">
        <v>101</v>
      </c>
      <c r="G20" s="14">
        <v>88</v>
      </c>
      <c r="H20" s="39">
        <v>85</v>
      </c>
      <c r="I20" s="5">
        <v>85</v>
      </c>
      <c r="J20" s="3">
        <v>78</v>
      </c>
      <c r="K20" s="6"/>
      <c r="L20" s="5">
        <v>66</v>
      </c>
      <c r="M20" s="58">
        <v>51</v>
      </c>
      <c r="N20" s="76"/>
      <c r="O20" s="58">
        <v>115</v>
      </c>
      <c r="P20" s="58"/>
      <c r="Q20" s="58"/>
      <c r="R20" s="8">
        <v>390</v>
      </c>
      <c r="S20" s="8">
        <v>130</v>
      </c>
      <c r="T20" s="8"/>
      <c r="U20" s="89">
        <v>75</v>
      </c>
      <c r="V20" s="89">
        <v>75</v>
      </c>
      <c r="W20" s="201">
        <f t="shared" si="0"/>
        <v>1665</v>
      </c>
      <c r="X20" s="202">
        <v>17</v>
      </c>
      <c r="Y20" s="63">
        <v>111</v>
      </c>
      <c r="Z20" s="32">
        <v>66</v>
      </c>
      <c r="AA20" s="33">
        <v>64</v>
      </c>
      <c r="AB20" s="31">
        <v>109</v>
      </c>
      <c r="AC20" s="32">
        <v>81</v>
      </c>
      <c r="AD20" s="33">
        <v>70</v>
      </c>
      <c r="AE20" s="5">
        <v>104</v>
      </c>
      <c r="AF20" s="58">
        <v>99</v>
      </c>
      <c r="AG20" s="92"/>
      <c r="AH20" s="5">
        <v>108</v>
      </c>
      <c r="AI20" s="3">
        <v>88</v>
      </c>
      <c r="AJ20" s="92"/>
      <c r="AK20" s="5"/>
      <c r="AL20" s="3"/>
      <c r="AM20" s="6"/>
      <c r="AN20" s="136">
        <v>210</v>
      </c>
      <c r="AO20" s="136">
        <v>140</v>
      </c>
      <c r="AP20" s="8"/>
      <c r="AQ20" s="89">
        <v>75</v>
      </c>
      <c r="AR20" s="89"/>
      <c r="AS20" s="203">
        <f t="shared" si="1"/>
        <v>1325</v>
      </c>
      <c r="AT20" s="203">
        <v>17</v>
      </c>
      <c r="AU20" s="84">
        <f t="shared" si="2"/>
        <v>2990</v>
      </c>
      <c r="AV20" s="216" t="s">
        <v>112</v>
      </c>
    </row>
    <row r="21" spans="1:48" ht="14.25" customHeight="1" x14ac:dyDescent="0.25">
      <c r="A21" s="53">
        <v>17</v>
      </c>
      <c r="B21" s="188" t="s">
        <v>16</v>
      </c>
      <c r="C21" s="38"/>
      <c r="D21" s="14"/>
      <c r="E21" s="39"/>
      <c r="F21" s="38"/>
      <c r="G21" s="14"/>
      <c r="H21" s="39"/>
      <c r="I21" s="38">
        <v>98</v>
      </c>
      <c r="J21" s="14">
        <v>90</v>
      </c>
      <c r="K21" s="39">
        <v>85</v>
      </c>
      <c r="L21" s="38">
        <v>120</v>
      </c>
      <c r="M21" s="114">
        <v>108</v>
      </c>
      <c r="N21" s="149">
        <v>97</v>
      </c>
      <c r="O21" s="114">
        <v>111</v>
      </c>
      <c r="P21" s="114">
        <v>91</v>
      </c>
      <c r="Q21" s="114"/>
      <c r="R21" s="53"/>
      <c r="S21" s="53">
        <v>360</v>
      </c>
      <c r="T21" s="53">
        <v>95</v>
      </c>
      <c r="U21" s="54">
        <v>80</v>
      </c>
      <c r="V21" s="54">
        <v>420</v>
      </c>
      <c r="W21" s="201">
        <f t="shared" si="0"/>
        <v>1755</v>
      </c>
      <c r="X21" s="202">
        <v>15</v>
      </c>
      <c r="Y21" s="63"/>
      <c r="Z21" s="32"/>
      <c r="AA21" s="33"/>
      <c r="AB21" s="31"/>
      <c r="AC21" s="32"/>
      <c r="AD21" s="33"/>
      <c r="AE21" s="38">
        <v>66</v>
      </c>
      <c r="AF21" s="114">
        <v>48</v>
      </c>
      <c r="AG21" s="16">
        <v>47</v>
      </c>
      <c r="AH21" s="38">
        <v>111</v>
      </c>
      <c r="AI21" s="14">
        <v>48</v>
      </c>
      <c r="AJ21" s="16">
        <v>47</v>
      </c>
      <c r="AK21" s="38">
        <v>109</v>
      </c>
      <c r="AL21" s="14">
        <v>100</v>
      </c>
      <c r="AM21" s="39"/>
      <c r="AN21" s="204"/>
      <c r="AO21" s="204">
        <v>113</v>
      </c>
      <c r="AP21" s="53">
        <v>95</v>
      </c>
      <c r="AQ21" s="54">
        <v>80</v>
      </c>
      <c r="AR21" s="54">
        <v>85</v>
      </c>
      <c r="AS21" s="203">
        <f t="shared" si="1"/>
        <v>949</v>
      </c>
      <c r="AT21" s="203">
        <v>22</v>
      </c>
      <c r="AU21" s="84">
        <f t="shared" si="2"/>
        <v>2704</v>
      </c>
      <c r="AV21" s="216" t="s">
        <v>113</v>
      </c>
    </row>
    <row r="22" spans="1:48" ht="14.25" customHeight="1" x14ac:dyDescent="0.25">
      <c r="A22" s="53">
        <v>18</v>
      </c>
      <c r="B22" s="189" t="s">
        <v>24</v>
      </c>
      <c r="C22" s="195">
        <v>113</v>
      </c>
      <c r="D22" s="196">
        <v>91</v>
      </c>
      <c r="E22" s="197">
        <v>84</v>
      </c>
      <c r="F22" s="195">
        <v>97</v>
      </c>
      <c r="G22" s="196">
        <v>74</v>
      </c>
      <c r="H22" s="197">
        <v>68</v>
      </c>
      <c r="I22" s="5">
        <v>93</v>
      </c>
      <c r="J22" s="3">
        <v>89</v>
      </c>
      <c r="K22" s="6"/>
      <c r="L22" s="5">
        <v>65</v>
      </c>
      <c r="M22" s="58">
        <v>55</v>
      </c>
      <c r="N22" s="76"/>
      <c r="O22" s="58">
        <v>137</v>
      </c>
      <c r="P22" s="58"/>
      <c r="Q22" s="58"/>
      <c r="R22" s="8">
        <v>360</v>
      </c>
      <c r="S22" s="8">
        <v>190</v>
      </c>
      <c r="T22" s="8"/>
      <c r="U22" s="89">
        <v>135</v>
      </c>
      <c r="V22" s="89">
        <v>187.5</v>
      </c>
      <c r="W22" s="201">
        <f t="shared" si="0"/>
        <v>1838.5</v>
      </c>
      <c r="X22" s="202">
        <v>14</v>
      </c>
      <c r="Y22" s="63">
        <v>150</v>
      </c>
      <c r="Z22" s="32">
        <v>103</v>
      </c>
      <c r="AA22" s="33"/>
      <c r="AB22" s="31">
        <v>111</v>
      </c>
      <c r="AC22" s="32">
        <v>102</v>
      </c>
      <c r="AD22" s="33"/>
      <c r="AE22" s="31">
        <v>82</v>
      </c>
      <c r="AF22" s="63">
        <v>40</v>
      </c>
      <c r="AG22" s="159"/>
      <c r="AH22" s="31">
        <v>101</v>
      </c>
      <c r="AI22" s="32"/>
      <c r="AJ22" s="159"/>
      <c r="AK22" s="31"/>
      <c r="AL22" s="32"/>
      <c r="AM22" s="33"/>
      <c r="AN22" s="136"/>
      <c r="AO22" s="136"/>
      <c r="AP22" s="95"/>
      <c r="AQ22" s="97">
        <v>135</v>
      </c>
      <c r="AR22" s="97"/>
      <c r="AS22" s="203">
        <f t="shared" si="1"/>
        <v>824</v>
      </c>
      <c r="AT22" s="203">
        <v>24</v>
      </c>
      <c r="AU22" s="84">
        <f t="shared" si="2"/>
        <v>2662.5</v>
      </c>
      <c r="AV22" s="216" t="s">
        <v>114</v>
      </c>
    </row>
    <row r="23" spans="1:48" ht="14.25" customHeight="1" x14ac:dyDescent="0.25">
      <c r="A23" s="53">
        <v>19</v>
      </c>
      <c r="B23" s="191" t="s">
        <v>51</v>
      </c>
      <c r="C23" s="124"/>
      <c r="D23" s="125"/>
      <c r="E23" s="126"/>
      <c r="F23" s="124"/>
      <c r="G23" s="125"/>
      <c r="H23" s="126"/>
      <c r="I23" s="5">
        <v>108</v>
      </c>
      <c r="J23" s="3">
        <v>73</v>
      </c>
      <c r="K23" s="6">
        <v>47</v>
      </c>
      <c r="L23" s="5">
        <v>101</v>
      </c>
      <c r="M23" s="58">
        <v>71</v>
      </c>
      <c r="N23" s="76">
        <v>54</v>
      </c>
      <c r="O23" s="58"/>
      <c r="P23" s="58"/>
      <c r="Q23" s="58"/>
      <c r="R23" s="94"/>
      <c r="S23" s="94">
        <v>140</v>
      </c>
      <c r="T23" s="94">
        <v>105</v>
      </c>
      <c r="U23" s="209">
        <v>60</v>
      </c>
      <c r="V23" s="89">
        <v>120</v>
      </c>
      <c r="W23" s="201">
        <f t="shared" si="0"/>
        <v>879</v>
      </c>
      <c r="X23" s="202">
        <v>24</v>
      </c>
      <c r="Y23" s="63"/>
      <c r="Z23" s="32"/>
      <c r="AA23" s="33"/>
      <c r="AB23" s="31"/>
      <c r="AC23" s="32"/>
      <c r="AD23" s="33"/>
      <c r="AE23" s="5">
        <v>109</v>
      </c>
      <c r="AF23" s="58">
        <v>61</v>
      </c>
      <c r="AG23" s="92">
        <v>45</v>
      </c>
      <c r="AH23" s="5">
        <v>106</v>
      </c>
      <c r="AI23" s="3">
        <v>97</v>
      </c>
      <c r="AJ23" s="92">
        <v>82</v>
      </c>
      <c r="AK23" s="5">
        <v>107</v>
      </c>
      <c r="AL23" s="3">
        <v>104</v>
      </c>
      <c r="AM23" s="6">
        <v>90</v>
      </c>
      <c r="AN23" s="136"/>
      <c r="AO23" s="136">
        <v>290</v>
      </c>
      <c r="AP23" s="8">
        <v>105</v>
      </c>
      <c r="AQ23" s="89">
        <v>60</v>
      </c>
      <c r="AR23" s="89">
        <v>360</v>
      </c>
      <c r="AS23" s="203">
        <f t="shared" si="1"/>
        <v>1616</v>
      </c>
      <c r="AT23" s="203">
        <v>13</v>
      </c>
      <c r="AU23" s="84">
        <f t="shared" si="2"/>
        <v>2495</v>
      </c>
      <c r="AV23" s="216" t="s">
        <v>115</v>
      </c>
    </row>
    <row r="24" spans="1:48" ht="14.25" customHeight="1" x14ac:dyDescent="0.25">
      <c r="A24" s="53">
        <v>20</v>
      </c>
      <c r="B24" s="188" t="s">
        <v>17</v>
      </c>
      <c r="C24" s="5">
        <v>102</v>
      </c>
      <c r="D24" s="3">
        <v>92</v>
      </c>
      <c r="E24" s="6">
        <v>77</v>
      </c>
      <c r="F24" s="5">
        <v>113</v>
      </c>
      <c r="G24" s="3">
        <v>77</v>
      </c>
      <c r="H24" s="6">
        <v>61</v>
      </c>
      <c r="I24" s="24">
        <v>56</v>
      </c>
      <c r="J24" s="25"/>
      <c r="K24" s="26"/>
      <c r="L24" s="24">
        <v>40</v>
      </c>
      <c r="M24" s="57"/>
      <c r="N24" s="101"/>
      <c r="O24" s="57"/>
      <c r="P24" s="57"/>
      <c r="Q24" s="57"/>
      <c r="R24" s="27">
        <v>200</v>
      </c>
      <c r="S24" s="27"/>
      <c r="T24" s="27"/>
      <c r="U24" s="99"/>
      <c r="V24" s="99">
        <v>35</v>
      </c>
      <c r="W24" s="201">
        <f t="shared" si="0"/>
        <v>853</v>
      </c>
      <c r="X24" s="202">
        <v>25</v>
      </c>
      <c r="Y24" s="63">
        <v>140</v>
      </c>
      <c r="Z24" s="32">
        <v>86</v>
      </c>
      <c r="AA24" s="33">
        <v>68</v>
      </c>
      <c r="AB24" s="31">
        <v>112</v>
      </c>
      <c r="AC24" s="32">
        <v>78</v>
      </c>
      <c r="AD24" s="33">
        <v>73</v>
      </c>
      <c r="AE24" s="5">
        <v>111</v>
      </c>
      <c r="AF24" s="58">
        <v>80</v>
      </c>
      <c r="AG24" s="92"/>
      <c r="AH24" s="5">
        <v>79</v>
      </c>
      <c r="AI24" s="3">
        <v>66</v>
      </c>
      <c r="AJ24" s="92"/>
      <c r="AK24" s="5">
        <v>87</v>
      </c>
      <c r="AL24" s="3">
        <v>85</v>
      </c>
      <c r="AM24" s="6"/>
      <c r="AN24" s="136">
        <v>190</v>
      </c>
      <c r="AO24" s="136">
        <v>150</v>
      </c>
      <c r="AP24" s="8"/>
      <c r="AQ24" s="89"/>
      <c r="AR24" s="89">
        <v>94</v>
      </c>
      <c r="AS24" s="203">
        <f t="shared" si="1"/>
        <v>1499</v>
      </c>
      <c r="AT24" s="203">
        <v>15</v>
      </c>
      <c r="AU24" s="84">
        <f t="shared" si="2"/>
        <v>2352</v>
      </c>
      <c r="AV24" s="216" t="s">
        <v>116</v>
      </c>
    </row>
    <row r="25" spans="1:48" ht="14.25" customHeight="1" x14ac:dyDescent="0.25">
      <c r="A25" s="53">
        <v>21</v>
      </c>
      <c r="B25" s="190" t="s">
        <v>19</v>
      </c>
      <c r="C25" s="124"/>
      <c r="D25" s="125"/>
      <c r="E25" s="126"/>
      <c r="F25" s="124"/>
      <c r="G25" s="125"/>
      <c r="H25" s="126"/>
      <c r="I25" s="31">
        <v>122</v>
      </c>
      <c r="J25" s="32">
        <v>65</v>
      </c>
      <c r="K25" s="33">
        <v>39</v>
      </c>
      <c r="L25" s="31">
        <v>82</v>
      </c>
      <c r="M25" s="63">
        <v>50</v>
      </c>
      <c r="N25" s="207">
        <v>45</v>
      </c>
      <c r="O25" s="63">
        <v>102</v>
      </c>
      <c r="P25" s="63"/>
      <c r="Q25" s="63"/>
      <c r="R25" s="95"/>
      <c r="S25" s="95">
        <v>120</v>
      </c>
      <c r="T25" s="95">
        <v>90</v>
      </c>
      <c r="U25" s="97">
        <v>145</v>
      </c>
      <c r="V25" s="97">
        <v>270</v>
      </c>
      <c r="W25" s="201">
        <f t="shared" si="0"/>
        <v>1130</v>
      </c>
      <c r="X25" s="202">
        <v>20</v>
      </c>
      <c r="Y25" s="63"/>
      <c r="Z25" s="32"/>
      <c r="AA25" s="33"/>
      <c r="AB25" s="31"/>
      <c r="AC25" s="32"/>
      <c r="AD25" s="33"/>
      <c r="AE25" s="24">
        <v>143</v>
      </c>
      <c r="AF25" s="57">
        <v>77</v>
      </c>
      <c r="AG25" s="93">
        <v>67</v>
      </c>
      <c r="AH25" s="24">
        <v>78</v>
      </c>
      <c r="AI25" s="25">
        <v>61</v>
      </c>
      <c r="AJ25" s="93">
        <v>59</v>
      </c>
      <c r="AK25" s="24">
        <v>113</v>
      </c>
      <c r="AL25" s="25"/>
      <c r="AM25" s="26"/>
      <c r="AN25" s="136"/>
      <c r="AO25" s="136">
        <v>180</v>
      </c>
      <c r="AP25" s="27">
        <v>90</v>
      </c>
      <c r="AQ25" s="99">
        <v>145</v>
      </c>
      <c r="AR25" s="99">
        <v>165</v>
      </c>
      <c r="AS25" s="203">
        <f t="shared" si="1"/>
        <v>1178</v>
      </c>
      <c r="AT25" s="203">
        <v>20</v>
      </c>
      <c r="AU25" s="84">
        <f t="shared" si="2"/>
        <v>2308</v>
      </c>
      <c r="AV25" s="216" t="s">
        <v>117</v>
      </c>
    </row>
    <row r="26" spans="1:48" ht="14.25" customHeight="1" x14ac:dyDescent="0.25">
      <c r="A26" s="53">
        <v>22</v>
      </c>
      <c r="B26" s="188" t="s">
        <v>9</v>
      </c>
      <c r="C26" s="38">
        <v>150</v>
      </c>
      <c r="D26" s="14">
        <v>94</v>
      </c>
      <c r="E26" s="39">
        <v>47</v>
      </c>
      <c r="F26" s="38">
        <v>108</v>
      </c>
      <c r="G26" s="14">
        <v>107</v>
      </c>
      <c r="H26" s="39">
        <v>76</v>
      </c>
      <c r="I26" s="38"/>
      <c r="J26" s="14"/>
      <c r="K26" s="39"/>
      <c r="L26" s="38"/>
      <c r="M26" s="114"/>
      <c r="N26" s="149"/>
      <c r="O26" s="114"/>
      <c r="P26" s="114"/>
      <c r="Q26" s="114"/>
      <c r="R26" s="53">
        <v>190</v>
      </c>
      <c r="S26" s="53">
        <v>80</v>
      </c>
      <c r="T26" s="53"/>
      <c r="U26" s="54"/>
      <c r="V26" s="54">
        <v>105</v>
      </c>
      <c r="W26" s="201">
        <f t="shared" si="0"/>
        <v>957</v>
      </c>
      <c r="X26" s="202">
        <v>21</v>
      </c>
      <c r="Y26" s="63">
        <v>101</v>
      </c>
      <c r="Z26" s="32">
        <v>94</v>
      </c>
      <c r="AA26" s="33">
        <v>77</v>
      </c>
      <c r="AB26" s="31">
        <v>124</v>
      </c>
      <c r="AC26" s="32">
        <v>75</v>
      </c>
      <c r="AD26" s="33">
        <v>64</v>
      </c>
      <c r="AE26" s="38"/>
      <c r="AF26" s="114"/>
      <c r="AG26" s="16"/>
      <c r="AH26" s="38"/>
      <c r="AI26" s="14"/>
      <c r="AJ26" s="16"/>
      <c r="AK26" s="38">
        <v>79</v>
      </c>
      <c r="AL26" s="14"/>
      <c r="AM26" s="39"/>
      <c r="AN26" s="204">
        <v>200</v>
      </c>
      <c r="AO26" s="204">
        <v>200</v>
      </c>
      <c r="AP26" s="53"/>
      <c r="AQ26" s="54"/>
      <c r="AR26" s="54">
        <v>172.5</v>
      </c>
      <c r="AS26" s="203">
        <f t="shared" si="1"/>
        <v>1186.5</v>
      </c>
      <c r="AT26" s="203">
        <v>19</v>
      </c>
      <c r="AU26" s="84">
        <f t="shared" si="2"/>
        <v>2143.5</v>
      </c>
      <c r="AV26" s="216" t="s">
        <v>118</v>
      </c>
    </row>
    <row r="27" spans="1:48" ht="14.25" customHeight="1" x14ac:dyDescent="0.25">
      <c r="A27" s="53">
        <v>23</v>
      </c>
      <c r="B27" s="192" t="s">
        <v>65</v>
      </c>
      <c r="C27" s="124">
        <v>67</v>
      </c>
      <c r="D27" s="125">
        <v>55</v>
      </c>
      <c r="E27" s="126">
        <v>53</v>
      </c>
      <c r="F27" s="124">
        <v>92</v>
      </c>
      <c r="G27" s="125">
        <v>81</v>
      </c>
      <c r="H27" s="126">
        <v>58</v>
      </c>
      <c r="I27" s="5">
        <v>79</v>
      </c>
      <c r="J27" s="3"/>
      <c r="K27" s="6"/>
      <c r="L27" s="5">
        <v>83</v>
      </c>
      <c r="M27" s="58">
        <v>62</v>
      </c>
      <c r="N27" s="76"/>
      <c r="O27" s="58"/>
      <c r="P27" s="58"/>
      <c r="Q27" s="58"/>
      <c r="R27" s="8">
        <v>140</v>
      </c>
      <c r="S27" s="8"/>
      <c r="T27" s="8">
        <v>110</v>
      </c>
      <c r="U27" s="89"/>
      <c r="V27" s="89"/>
      <c r="W27" s="201">
        <f t="shared" si="0"/>
        <v>880</v>
      </c>
      <c r="X27" s="202">
        <v>23</v>
      </c>
      <c r="Y27" s="63">
        <v>99</v>
      </c>
      <c r="Z27" s="32">
        <v>97</v>
      </c>
      <c r="AA27" s="33">
        <v>80</v>
      </c>
      <c r="AB27" s="31">
        <v>89</v>
      </c>
      <c r="AC27" s="32">
        <v>84</v>
      </c>
      <c r="AD27" s="33">
        <v>68</v>
      </c>
      <c r="AE27" s="34">
        <v>137</v>
      </c>
      <c r="AF27" s="65">
        <v>68</v>
      </c>
      <c r="AG27" s="161"/>
      <c r="AH27" s="34">
        <v>86</v>
      </c>
      <c r="AI27" s="35">
        <v>45</v>
      </c>
      <c r="AJ27" s="161"/>
      <c r="AK27" s="34"/>
      <c r="AL27" s="35"/>
      <c r="AM27" s="36"/>
      <c r="AN27" s="136">
        <v>170</v>
      </c>
      <c r="AO27" s="136"/>
      <c r="AP27" s="96">
        <v>110</v>
      </c>
      <c r="AQ27" s="98"/>
      <c r="AR27" s="98"/>
      <c r="AS27" s="203">
        <f t="shared" si="1"/>
        <v>1133</v>
      </c>
      <c r="AT27" s="203">
        <v>21</v>
      </c>
      <c r="AU27" s="84">
        <f t="shared" si="2"/>
        <v>2013</v>
      </c>
      <c r="AV27" s="216" t="s">
        <v>119</v>
      </c>
    </row>
    <row r="28" spans="1:48" ht="14.25" customHeight="1" x14ac:dyDescent="0.25">
      <c r="A28" s="53">
        <v>24</v>
      </c>
      <c r="B28" s="191" t="s">
        <v>13</v>
      </c>
      <c r="C28" s="5"/>
      <c r="D28" s="3"/>
      <c r="E28" s="6"/>
      <c r="F28" s="5"/>
      <c r="G28" s="3"/>
      <c r="H28" s="6"/>
      <c r="I28" s="31">
        <v>62</v>
      </c>
      <c r="J28" s="32"/>
      <c r="K28" s="33"/>
      <c r="L28" s="31">
        <v>99</v>
      </c>
      <c r="M28" s="63"/>
      <c r="N28" s="207"/>
      <c r="O28" s="63">
        <v>88</v>
      </c>
      <c r="P28" s="63">
        <v>85</v>
      </c>
      <c r="Q28" s="63"/>
      <c r="R28" s="95"/>
      <c r="S28" s="95">
        <v>150</v>
      </c>
      <c r="T28" s="95"/>
      <c r="U28" s="97">
        <v>90</v>
      </c>
      <c r="V28" s="97">
        <v>110</v>
      </c>
      <c r="W28" s="201">
        <f t="shared" si="0"/>
        <v>684</v>
      </c>
      <c r="X28" s="202">
        <v>27</v>
      </c>
      <c r="Y28" s="63"/>
      <c r="Z28" s="32"/>
      <c r="AA28" s="33"/>
      <c r="AB28" s="31">
        <v>107</v>
      </c>
      <c r="AC28" s="32">
        <v>65</v>
      </c>
      <c r="AD28" s="33"/>
      <c r="AE28" s="5">
        <v>110</v>
      </c>
      <c r="AF28" s="58">
        <v>41</v>
      </c>
      <c r="AG28" s="92"/>
      <c r="AH28" s="5">
        <v>109</v>
      </c>
      <c r="AI28" s="3">
        <v>89</v>
      </c>
      <c r="AJ28" s="92"/>
      <c r="AK28" s="5"/>
      <c r="AL28" s="3"/>
      <c r="AM28" s="6"/>
      <c r="AN28" s="136"/>
      <c r="AO28" s="136">
        <v>130</v>
      </c>
      <c r="AP28" s="8"/>
      <c r="AQ28" s="89">
        <v>90</v>
      </c>
      <c r="AR28" s="89">
        <v>157.5</v>
      </c>
      <c r="AS28" s="203">
        <f t="shared" si="1"/>
        <v>898.5</v>
      </c>
      <c r="AT28" s="203">
        <v>23</v>
      </c>
      <c r="AU28" s="84">
        <f t="shared" si="2"/>
        <v>1582.5</v>
      </c>
      <c r="AV28" s="216" t="s">
        <v>120</v>
      </c>
    </row>
    <row r="29" spans="1:48" ht="14.25" customHeight="1" x14ac:dyDescent="0.25">
      <c r="A29" s="53">
        <v>25</v>
      </c>
      <c r="B29" s="191" t="s">
        <v>76</v>
      </c>
      <c r="C29" s="38">
        <v>87</v>
      </c>
      <c r="D29" s="14"/>
      <c r="E29" s="39"/>
      <c r="F29" s="38">
        <v>86</v>
      </c>
      <c r="G29" s="14"/>
      <c r="H29" s="39"/>
      <c r="I29" s="38">
        <v>112</v>
      </c>
      <c r="J29" s="14"/>
      <c r="K29" s="39"/>
      <c r="L29" s="38">
        <v>87</v>
      </c>
      <c r="M29" s="114"/>
      <c r="N29" s="149"/>
      <c r="O29" s="114">
        <v>101</v>
      </c>
      <c r="P29" s="114"/>
      <c r="Q29" s="114"/>
      <c r="R29" s="53"/>
      <c r="S29" s="53">
        <v>200</v>
      </c>
      <c r="T29" s="53"/>
      <c r="U29" s="54">
        <v>70</v>
      </c>
      <c r="V29" s="54">
        <v>160</v>
      </c>
      <c r="W29" s="201">
        <f t="shared" si="0"/>
        <v>903</v>
      </c>
      <c r="X29" s="202">
        <v>22</v>
      </c>
      <c r="Y29" s="63"/>
      <c r="Z29" s="32"/>
      <c r="AA29" s="33"/>
      <c r="AB29" s="31"/>
      <c r="AC29" s="32"/>
      <c r="AD29" s="33"/>
      <c r="AE29" s="38">
        <v>55</v>
      </c>
      <c r="AF29" s="114"/>
      <c r="AG29" s="16"/>
      <c r="AH29" s="38">
        <v>55</v>
      </c>
      <c r="AI29" s="14"/>
      <c r="AJ29" s="16"/>
      <c r="AK29" s="38">
        <v>83</v>
      </c>
      <c r="AL29" s="14"/>
      <c r="AM29" s="39"/>
      <c r="AN29" s="136"/>
      <c r="AO29" s="136">
        <v>76</v>
      </c>
      <c r="AP29" s="53"/>
      <c r="AQ29" s="54">
        <v>70</v>
      </c>
      <c r="AR29" s="54">
        <v>27.5</v>
      </c>
      <c r="AS29" s="203">
        <f t="shared" si="1"/>
        <v>366.5</v>
      </c>
      <c r="AT29" s="203">
        <v>27</v>
      </c>
      <c r="AU29" s="84">
        <f t="shared" si="2"/>
        <v>1269.5</v>
      </c>
      <c r="AV29" s="216" t="s">
        <v>121</v>
      </c>
    </row>
    <row r="30" spans="1:48" ht="14.25" customHeight="1" x14ac:dyDescent="0.25">
      <c r="A30" s="53">
        <v>26</v>
      </c>
      <c r="B30" s="188" t="s">
        <v>22</v>
      </c>
      <c r="C30" s="124">
        <v>61</v>
      </c>
      <c r="D30" s="125"/>
      <c r="E30" s="126"/>
      <c r="F30" s="124">
        <v>79</v>
      </c>
      <c r="G30" s="125"/>
      <c r="H30" s="126"/>
      <c r="I30" s="38">
        <v>95</v>
      </c>
      <c r="J30" s="14">
        <v>61</v>
      </c>
      <c r="K30" s="36"/>
      <c r="L30" s="34">
        <v>98</v>
      </c>
      <c r="M30" s="65">
        <v>68</v>
      </c>
      <c r="N30" s="208"/>
      <c r="O30" s="65">
        <v>107</v>
      </c>
      <c r="P30" s="65">
        <v>96</v>
      </c>
      <c r="Q30" s="65"/>
      <c r="R30" s="96"/>
      <c r="S30" s="96">
        <v>160</v>
      </c>
      <c r="T30" s="96"/>
      <c r="U30" s="98"/>
      <c r="V30" s="98">
        <v>390</v>
      </c>
      <c r="W30" s="201">
        <f t="shared" si="0"/>
        <v>1215</v>
      </c>
      <c r="X30" s="202">
        <v>19</v>
      </c>
      <c r="Y30" s="63"/>
      <c r="Z30" s="32"/>
      <c r="AA30" s="33"/>
      <c r="AB30" s="31"/>
      <c r="AC30" s="32"/>
      <c r="AD30" s="33"/>
      <c r="AE30" s="34"/>
      <c r="AF30" s="65"/>
      <c r="AG30" s="161"/>
      <c r="AH30" s="34"/>
      <c r="AI30" s="35"/>
      <c r="AJ30" s="161"/>
      <c r="AK30" s="34"/>
      <c r="AL30" s="35"/>
      <c r="AM30" s="36"/>
      <c r="AN30" s="136"/>
      <c r="AO30" s="136"/>
      <c r="AP30" s="96"/>
      <c r="AQ30" s="98"/>
      <c r="AR30" s="98"/>
      <c r="AS30" s="203">
        <f t="shared" si="1"/>
        <v>0</v>
      </c>
      <c r="AT30" s="203">
        <v>31</v>
      </c>
      <c r="AU30" s="84">
        <f t="shared" si="2"/>
        <v>1215</v>
      </c>
      <c r="AV30" s="216" t="s">
        <v>122</v>
      </c>
    </row>
    <row r="31" spans="1:48" ht="14.25" customHeight="1" x14ac:dyDescent="0.25">
      <c r="A31" s="53">
        <v>27</v>
      </c>
      <c r="B31" s="188" t="s">
        <v>26</v>
      </c>
      <c r="C31" s="5">
        <v>130</v>
      </c>
      <c r="D31" s="3"/>
      <c r="E31" s="6"/>
      <c r="F31" s="5">
        <v>66</v>
      </c>
      <c r="G31" s="3"/>
      <c r="H31" s="6"/>
      <c r="I31" s="38">
        <v>105</v>
      </c>
      <c r="J31" s="14">
        <v>52</v>
      </c>
      <c r="K31" s="39"/>
      <c r="L31" s="38">
        <v>107</v>
      </c>
      <c r="M31" s="114">
        <v>53</v>
      </c>
      <c r="N31" s="149"/>
      <c r="O31" s="114"/>
      <c r="P31" s="114"/>
      <c r="Q31" s="114"/>
      <c r="R31" s="96"/>
      <c r="S31" s="96"/>
      <c r="T31" s="96"/>
      <c r="U31" s="98">
        <v>45</v>
      </c>
      <c r="V31" s="98"/>
      <c r="W31" s="201">
        <f t="shared" si="0"/>
        <v>558</v>
      </c>
      <c r="X31" s="202">
        <v>29</v>
      </c>
      <c r="Y31" s="63">
        <v>59</v>
      </c>
      <c r="Z31" s="32"/>
      <c r="AA31" s="33"/>
      <c r="AB31" s="31">
        <v>63</v>
      </c>
      <c r="AC31" s="32"/>
      <c r="AD31" s="33"/>
      <c r="AE31" s="5">
        <v>74</v>
      </c>
      <c r="AF31" s="58">
        <v>42</v>
      </c>
      <c r="AG31" s="92"/>
      <c r="AH31" s="5">
        <v>71</v>
      </c>
      <c r="AI31" s="3">
        <v>58</v>
      </c>
      <c r="AJ31" s="92"/>
      <c r="AK31" s="5">
        <v>84</v>
      </c>
      <c r="AL31" s="3"/>
      <c r="AM31" s="6"/>
      <c r="AN31" s="136"/>
      <c r="AO31" s="136"/>
      <c r="AP31" s="8"/>
      <c r="AQ31" s="89">
        <v>45</v>
      </c>
      <c r="AR31" s="89"/>
      <c r="AS31" s="203">
        <f t="shared" si="1"/>
        <v>496</v>
      </c>
      <c r="AT31" s="203">
        <v>25</v>
      </c>
      <c r="AU31" s="84">
        <f t="shared" si="2"/>
        <v>1054</v>
      </c>
      <c r="AV31" s="216" t="s">
        <v>123</v>
      </c>
    </row>
    <row r="32" spans="1:48" ht="14.25" customHeight="1" x14ac:dyDescent="0.25">
      <c r="A32" s="53">
        <v>28</v>
      </c>
      <c r="B32" s="189" t="s">
        <v>66</v>
      </c>
      <c r="C32" s="124">
        <v>88</v>
      </c>
      <c r="D32" s="125">
        <v>56</v>
      </c>
      <c r="E32" s="126">
        <v>52</v>
      </c>
      <c r="F32" s="124">
        <v>72</v>
      </c>
      <c r="G32" s="125">
        <v>54</v>
      </c>
      <c r="H32" s="126">
        <v>48</v>
      </c>
      <c r="I32" s="5">
        <v>92</v>
      </c>
      <c r="J32" s="3"/>
      <c r="K32" s="6"/>
      <c r="L32" s="5">
        <v>44</v>
      </c>
      <c r="M32" s="58"/>
      <c r="N32" s="76"/>
      <c r="O32" s="58"/>
      <c r="P32" s="58"/>
      <c r="Q32" s="58"/>
      <c r="R32" s="8">
        <v>170</v>
      </c>
      <c r="S32" s="8">
        <v>33</v>
      </c>
      <c r="T32" s="8"/>
      <c r="U32" s="89"/>
      <c r="V32" s="89">
        <v>25</v>
      </c>
      <c r="W32" s="201">
        <f t="shared" si="0"/>
        <v>734</v>
      </c>
      <c r="X32" s="202">
        <v>26</v>
      </c>
      <c r="Y32" s="63">
        <v>106</v>
      </c>
      <c r="Z32" s="32"/>
      <c r="AA32" s="33"/>
      <c r="AB32" s="31">
        <v>72</v>
      </c>
      <c r="AC32" s="32"/>
      <c r="AD32" s="33"/>
      <c r="AE32" s="5"/>
      <c r="AF32" s="58"/>
      <c r="AG32" s="92"/>
      <c r="AH32" s="5"/>
      <c r="AI32" s="3"/>
      <c r="AJ32" s="92"/>
      <c r="AK32" s="5"/>
      <c r="AL32" s="3"/>
      <c r="AM32" s="6"/>
      <c r="AN32" s="136"/>
      <c r="AO32" s="136"/>
      <c r="AP32" s="8"/>
      <c r="AQ32" s="89"/>
      <c r="AR32" s="89"/>
      <c r="AS32" s="203">
        <f t="shared" si="1"/>
        <v>178</v>
      </c>
      <c r="AT32" s="203">
        <v>30</v>
      </c>
      <c r="AU32" s="84">
        <f t="shared" si="2"/>
        <v>912</v>
      </c>
      <c r="AV32" s="216" t="s">
        <v>124</v>
      </c>
    </row>
    <row r="33" spans="1:48" ht="14.25" customHeight="1" x14ac:dyDescent="0.25">
      <c r="A33" s="53">
        <v>29</v>
      </c>
      <c r="B33" s="188" t="s">
        <v>7</v>
      </c>
      <c r="C33" s="124">
        <v>82</v>
      </c>
      <c r="D33" s="125"/>
      <c r="E33" s="126"/>
      <c r="F33" s="124">
        <v>60</v>
      </c>
      <c r="G33" s="125"/>
      <c r="H33" s="126"/>
      <c r="I33" s="38">
        <v>38</v>
      </c>
      <c r="J33" s="14"/>
      <c r="K33" s="36"/>
      <c r="L33" s="34">
        <v>52</v>
      </c>
      <c r="M33" s="65"/>
      <c r="N33" s="208"/>
      <c r="O33" s="65"/>
      <c r="P33" s="65"/>
      <c r="Q33" s="65"/>
      <c r="R33" s="96"/>
      <c r="S33" s="96"/>
      <c r="T33" s="96"/>
      <c r="U33" s="98">
        <v>65</v>
      </c>
      <c r="V33" s="98"/>
      <c r="W33" s="201">
        <f t="shared" si="0"/>
        <v>297</v>
      </c>
      <c r="X33" s="202">
        <v>32</v>
      </c>
      <c r="Y33" s="63">
        <v>57</v>
      </c>
      <c r="Z33" s="32"/>
      <c r="AA33" s="33"/>
      <c r="AB33" s="31">
        <v>71</v>
      </c>
      <c r="AC33" s="32"/>
      <c r="AD33" s="33"/>
      <c r="AE33" s="34">
        <v>107</v>
      </c>
      <c r="AF33" s="65"/>
      <c r="AG33" s="161"/>
      <c r="AH33" s="34">
        <v>80</v>
      </c>
      <c r="AI33" s="35"/>
      <c r="AJ33" s="161"/>
      <c r="AK33" s="34">
        <v>110</v>
      </c>
      <c r="AL33" s="35"/>
      <c r="AM33" s="36"/>
      <c r="AN33" s="136"/>
      <c r="AO33" s="136"/>
      <c r="AP33" s="96"/>
      <c r="AQ33" s="98">
        <v>65</v>
      </c>
      <c r="AR33" s="98"/>
      <c r="AS33" s="203">
        <f t="shared" si="1"/>
        <v>490</v>
      </c>
      <c r="AT33" s="203">
        <v>26</v>
      </c>
      <c r="AU33" s="84">
        <f t="shared" si="2"/>
        <v>787</v>
      </c>
      <c r="AV33" s="216" t="s">
        <v>125</v>
      </c>
    </row>
    <row r="34" spans="1:48" ht="14.25" customHeight="1" x14ac:dyDescent="0.25">
      <c r="A34" s="53">
        <v>30</v>
      </c>
      <c r="B34" s="189" t="s">
        <v>20</v>
      </c>
      <c r="C34" s="124">
        <v>99</v>
      </c>
      <c r="D34" s="125">
        <v>60</v>
      </c>
      <c r="E34" s="126">
        <v>58</v>
      </c>
      <c r="F34" s="124">
        <v>91</v>
      </c>
      <c r="G34" s="125">
        <v>50</v>
      </c>
      <c r="H34" s="126">
        <v>49</v>
      </c>
      <c r="I34" s="5"/>
      <c r="J34" s="3"/>
      <c r="K34" s="6"/>
      <c r="L34" s="5"/>
      <c r="M34" s="58"/>
      <c r="N34" s="76"/>
      <c r="O34" s="58"/>
      <c r="P34" s="58"/>
      <c r="Q34" s="58"/>
      <c r="R34" s="94">
        <v>160</v>
      </c>
      <c r="S34" s="94">
        <v>70</v>
      </c>
      <c r="T34" s="94"/>
      <c r="U34" s="209"/>
      <c r="V34" s="89"/>
      <c r="W34" s="201">
        <f t="shared" si="0"/>
        <v>637</v>
      </c>
      <c r="X34" s="202">
        <v>28</v>
      </c>
      <c r="Y34" s="63"/>
      <c r="Z34" s="32"/>
      <c r="AA34" s="33"/>
      <c r="AB34" s="31"/>
      <c r="AC34" s="32"/>
      <c r="AD34" s="33"/>
      <c r="AE34" s="5"/>
      <c r="AF34" s="58"/>
      <c r="AG34" s="92"/>
      <c r="AH34" s="5"/>
      <c r="AI34" s="3"/>
      <c r="AJ34" s="92"/>
      <c r="AK34" s="5"/>
      <c r="AL34" s="3"/>
      <c r="AM34" s="6"/>
      <c r="AN34" s="136"/>
      <c r="AO34" s="136"/>
      <c r="AP34" s="8"/>
      <c r="AQ34" s="89"/>
      <c r="AR34" s="89"/>
      <c r="AS34" s="203">
        <f t="shared" si="1"/>
        <v>0</v>
      </c>
      <c r="AT34" s="203">
        <v>32</v>
      </c>
      <c r="AU34" s="84">
        <f t="shared" si="2"/>
        <v>637</v>
      </c>
      <c r="AV34" s="216" t="s">
        <v>126</v>
      </c>
    </row>
    <row r="35" spans="1:48" ht="14.25" customHeight="1" x14ac:dyDescent="0.25">
      <c r="A35" s="53">
        <v>31</v>
      </c>
      <c r="B35" s="188" t="s">
        <v>40</v>
      </c>
      <c r="C35" s="5">
        <v>137</v>
      </c>
      <c r="D35" s="3"/>
      <c r="E35" s="6"/>
      <c r="F35" s="5">
        <v>109</v>
      </c>
      <c r="G35" s="3"/>
      <c r="H35" s="6"/>
      <c r="I35" s="24">
        <v>113</v>
      </c>
      <c r="J35" s="25"/>
      <c r="K35" s="26"/>
      <c r="L35" s="24">
        <v>69</v>
      </c>
      <c r="M35" s="57"/>
      <c r="N35" s="101"/>
      <c r="O35" s="57">
        <v>83</v>
      </c>
      <c r="P35" s="57"/>
      <c r="Q35" s="57"/>
      <c r="R35" s="27"/>
      <c r="S35" s="27"/>
      <c r="T35" s="27"/>
      <c r="U35" s="99"/>
      <c r="V35" s="99"/>
      <c r="W35" s="201">
        <f t="shared" si="0"/>
        <v>511</v>
      </c>
      <c r="X35" s="202">
        <v>30</v>
      </c>
      <c r="Y35" s="63"/>
      <c r="Z35" s="32"/>
      <c r="AA35" s="33"/>
      <c r="AB35" s="31"/>
      <c r="AC35" s="32"/>
      <c r="AD35" s="33"/>
      <c r="AE35" s="5"/>
      <c r="AF35" s="58"/>
      <c r="AG35" s="92"/>
      <c r="AH35" s="5"/>
      <c r="AI35" s="3"/>
      <c r="AJ35" s="92"/>
      <c r="AK35" s="5"/>
      <c r="AL35" s="3"/>
      <c r="AM35" s="6"/>
      <c r="AN35" s="136"/>
      <c r="AO35" s="136"/>
      <c r="AP35" s="8"/>
      <c r="AQ35" s="89"/>
      <c r="AR35" s="89"/>
      <c r="AS35" s="203">
        <f t="shared" si="1"/>
        <v>0</v>
      </c>
      <c r="AT35" s="203">
        <v>33</v>
      </c>
      <c r="AU35" s="84">
        <f t="shared" si="2"/>
        <v>511</v>
      </c>
      <c r="AV35" s="216" t="s">
        <v>127</v>
      </c>
    </row>
    <row r="36" spans="1:48" ht="14.25" customHeight="1" x14ac:dyDescent="0.25">
      <c r="A36" s="53">
        <v>32</v>
      </c>
      <c r="B36" s="191" t="s">
        <v>4</v>
      </c>
      <c r="C36" s="124"/>
      <c r="D36" s="125"/>
      <c r="E36" s="126"/>
      <c r="F36" s="124"/>
      <c r="G36" s="125"/>
      <c r="H36" s="126"/>
      <c r="I36" s="5">
        <v>63</v>
      </c>
      <c r="J36" s="3"/>
      <c r="K36" s="6"/>
      <c r="L36" s="5">
        <v>36</v>
      </c>
      <c r="M36" s="58"/>
      <c r="N36" s="76"/>
      <c r="O36" s="58"/>
      <c r="P36" s="58"/>
      <c r="Q36" s="58"/>
      <c r="R36" s="8"/>
      <c r="S36" s="8"/>
      <c r="T36" s="8"/>
      <c r="U36" s="89">
        <v>40</v>
      </c>
      <c r="V36" s="89"/>
      <c r="W36" s="201">
        <f t="shared" si="0"/>
        <v>139</v>
      </c>
      <c r="X36" s="202">
        <v>33</v>
      </c>
      <c r="Y36" s="63">
        <v>69</v>
      </c>
      <c r="Z36" s="32"/>
      <c r="AA36" s="33"/>
      <c r="AB36" s="31">
        <v>66</v>
      </c>
      <c r="AC36" s="32"/>
      <c r="AD36" s="33"/>
      <c r="AE36" s="5">
        <v>76</v>
      </c>
      <c r="AF36" s="58"/>
      <c r="AG36" s="92"/>
      <c r="AH36" s="5">
        <v>65</v>
      </c>
      <c r="AI36" s="3"/>
      <c r="AJ36" s="92"/>
      <c r="AK36" s="5"/>
      <c r="AL36" s="3"/>
      <c r="AM36" s="6"/>
      <c r="AN36" s="136"/>
      <c r="AO36" s="136"/>
      <c r="AP36" s="8"/>
      <c r="AQ36" s="89">
        <v>40</v>
      </c>
      <c r="AR36" s="89"/>
      <c r="AS36" s="203">
        <f t="shared" si="1"/>
        <v>316</v>
      </c>
      <c r="AT36" s="203">
        <v>28</v>
      </c>
      <c r="AU36" s="84">
        <f t="shared" si="2"/>
        <v>455</v>
      </c>
      <c r="AV36" s="216" t="s">
        <v>128</v>
      </c>
    </row>
    <row r="37" spans="1:48" ht="14.25" customHeight="1" x14ac:dyDescent="0.25">
      <c r="A37" s="53">
        <v>33</v>
      </c>
      <c r="B37" s="188" t="s">
        <v>89</v>
      </c>
      <c r="C37" s="5">
        <v>56</v>
      </c>
      <c r="D37" s="3"/>
      <c r="E37" s="6"/>
      <c r="F37" s="5">
        <v>64</v>
      </c>
      <c r="G37" s="3"/>
      <c r="H37" s="6"/>
      <c r="I37" s="24"/>
      <c r="J37" s="25"/>
      <c r="K37" s="26"/>
      <c r="L37" s="24"/>
      <c r="M37" s="57"/>
      <c r="N37" s="101"/>
      <c r="O37" s="57">
        <v>71.5</v>
      </c>
      <c r="P37" s="57">
        <v>82</v>
      </c>
      <c r="Q37" s="57"/>
      <c r="R37" s="27"/>
      <c r="S37" s="27">
        <v>30</v>
      </c>
      <c r="T37" s="27"/>
      <c r="U37" s="99"/>
      <c r="V37" s="99"/>
      <c r="W37" s="201">
        <f t="shared" si="0"/>
        <v>303.5</v>
      </c>
      <c r="X37" s="202">
        <v>31</v>
      </c>
      <c r="Y37" s="63"/>
      <c r="Z37" s="32"/>
      <c r="AA37" s="33"/>
      <c r="AB37" s="31"/>
      <c r="AC37" s="32"/>
      <c r="AD37" s="33"/>
      <c r="AE37" s="5"/>
      <c r="AF37" s="58"/>
      <c r="AG37" s="92"/>
      <c r="AH37" s="5"/>
      <c r="AI37" s="3"/>
      <c r="AJ37" s="92"/>
      <c r="AK37" s="5"/>
      <c r="AL37" s="3"/>
      <c r="AM37" s="6"/>
      <c r="AN37" s="136"/>
      <c r="AO37" s="136"/>
      <c r="AP37" s="8"/>
      <c r="AQ37" s="89"/>
      <c r="AR37" s="89"/>
      <c r="AS37" s="203">
        <f t="shared" si="1"/>
        <v>0</v>
      </c>
      <c r="AT37" s="203">
        <v>34</v>
      </c>
      <c r="AU37" s="84">
        <f t="shared" si="2"/>
        <v>303.5</v>
      </c>
      <c r="AV37" s="216" t="s">
        <v>129</v>
      </c>
    </row>
    <row r="38" spans="1:48" ht="14.25" customHeight="1" x14ac:dyDescent="0.25">
      <c r="A38" s="53">
        <v>34</v>
      </c>
      <c r="B38" s="188" t="s">
        <v>39</v>
      </c>
      <c r="C38" s="124"/>
      <c r="D38" s="125"/>
      <c r="E38" s="126"/>
      <c r="F38" s="124"/>
      <c r="G38" s="125"/>
      <c r="H38" s="126"/>
      <c r="I38" s="31"/>
      <c r="J38" s="32"/>
      <c r="K38" s="33"/>
      <c r="L38" s="31"/>
      <c r="M38" s="63"/>
      <c r="N38" s="207"/>
      <c r="O38" s="63"/>
      <c r="P38" s="63"/>
      <c r="Q38" s="63"/>
      <c r="R38" s="95"/>
      <c r="S38" s="95"/>
      <c r="T38" s="95"/>
      <c r="U38" s="97"/>
      <c r="V38" s="97"/>
      <c r="W38" s="201">
        <f t="shared" si="0"/>
        <v>0</v>
      </c>
      <c r="X38" s="202">
        <v>34</v>
      </c>
      <c r="Y38" s="63"/>
      <c r="Z38" s="32"/>
      <c r="AA38" s="33"/>
      <c r="AB38" s="31"/>
      <c r="AC38" s="32"/>
      <c r="AD38" s="33"/>
      <c r="AE38" s="31">
        <v>72</v>
      </c>
      <c r="AF38" s="63">
        <v>60</v>
      </c>
      <c r="AG38" s="159"/>
      <c r="AH38" s="31">
        <v>67</v>
      </c>
      <c r="AI38" s="32">
        <v>56</v>
      </c>
      <c r="AJ38" s="159"/>
      <c r="AK38" s="31"/>
      <c r="AL38" s="32"/>
      <c r="AM38" s="33"/>
      <c r="AN38" s="136"/>
      <c r="AO38" s="136"/>
      <c r="AP38" s="95"/>
      <c r="AQ38" s="97"/>
      <c r="AR38" s="97"/>
      <c r="AS38" s="203">
        <f t="shared" si="1"/>
        <v>255</v>
      </c>
      <c r="AT38" s="203">
        <v>29</v>
      </c>
      <c r="AU38" s="84">
        <f t="shared" si="2"/>
        <v>255</v>
      </c>
      <c r="AV38" s="216" t="s">
        <v>130</v>
      </c>
    </row>
    <row r="39" spans="1:48" ht="14.25" customHeight="1" x14ac:dyDescent="0.25">
      <c r="A39" s="53">
        <v>35</v>
      </c>
      <c r="B39" s="192" t="s">
        <v>38</v>
      </c>
      <c r="C39" s="5"/>
      <c r="D39" s="3"/>
      <c r="E39" s="6"/>
      <c r="F39" s="5"/>
      <c r="G39" s="3"/>
      <c r="H39" s="6"/>
      <c r="I39" s="5"/>
      <c r="J39" s="3"/>
      <c r="K39" s="6"/>
      <c r="L39" s="5"/>
      <c r="M39" s="58"/>
      <c r="N39" s="76"/>
      <c r="O39" s="58"/>
      <c r="P39" s="58"/>
      <c r="Q39" s="58"/>
      <c r="R39" s="8"/>
      <c r="S39" s="8"/>
      <c r="T39" s="8"/>
      <c r="U39" s="89"/>
      <c r="V39" s="89"/>
      <c r="W39" s="201">
        <f t="shared" si="0"/>
        <v>0</v>
      </c>
      <c r="X39" s="202">
        <v>35</v>
      </c>
      <c r="Y39" s="63"/>
      <c r="Z39" s="32"/>
      <c r="AA39" s="33"/>
      <c r="AB39" s="31"/>
      <c r="AC39" s="32"/>
      <c r="AD39" s="33"/>
      <c r="AE39" s="5"/>
      <c r="AF39" s="246"/>
      <c r="AG39" s="247"/>
      <c r="AH39" s="5"/>
      <c r="AI39" s="3"/>
      <c r="AJ39" s="92"/>
      <c r="AK39" s="5"/>
      <c r="AL39" s="3"/>
      <c r="AM39" s="6"/>
      <c r="AN39" s="137"/>
      <c r="AO39" s="137"/>
      <c r="AP39" s="248"/>
      <c r="AQ39" s="249"/>
      <c r="AR39" s="249"/>
      <c r="AS39" s="203">
        <f t="shared" si="1"/>
        <v>0</v>
      </c>
      <c r="AT39" s="203">
        <v>35</v>
      </c>
      <c r="AU39" s="84">
        <f t="shared" si="2"/>
        <v>0</v>
      </c>
      <c r="AV39" s="216" t="s">
        <v>131</v>
      </c>
    </row>
    <row r="40" spans="1:48" ht="14.25" customHeight="1" x14ac:dyDescent="0.25">
      <c r="A40" s="53">
        <v>36</v>
      </c>
      <c r="B40" s="188" t="s">
        <v>72</v>
      </c>
      <c r="C40" s="5"/>
      <c r="D40" s="3"/>
      <c r="E40" s="6"/>
      <c r="F40" s="5"/>
      <c r="G40" s="3"/>
      <c r="H40" s="6"/>
      <c r="I40" s="5"/>
      <c r="J40" s="3"/>
      <c r="K40" s="6"/>
      <c r="L40" s="5"/>
      <c r="M40" s="58"/>
      <c r="N40" s="76"/>
      <c r="O40" s="58"/>
      <c r="P40" s="58"/>
      <c r="Q40" s="58"/>
      <c r="R40" s="8"/>
      <c r="S40" s="8"/>
      <c r="T40" s="8"/>
      <c r="U40" s="89"/>
      <c r="V40" s="89"/>
      <c r="W40" s="201">
        <f t="shared" si="0"/>
        <v>0</v>
      </c>
      <c r="X40" s="202">
        <v>36</v>
      </c>
      <c r="Y40" s="63"/>
      <c r="Z40" s="32"/>
      <c r="AA40" s="33"/>
      <c r="AB40" s="31"/>
      <c r="AC40" s="32"/>
      <c r="AD40" s="33"/>
      <c r="AE40" s="89"/>
      <c r="AF40" s="246"/>
      <c r="AG40" s="247"/>
      <c r="AH40" s="5"/>
      <c r="AI40" s="3"/>
      <c r="AJ40" s="92"/>
      <c r="AK40" s="5"/>
      <c r="AL40" s="3"/>
      <c r="AM40" s="6"/>
      <c r="AN40" s="137"/>
      <c r="AO40" s="137"/>
      <c r="AP40" s="248"/>
      <c r="AQ40" s="249"/>
      <c r="AR40" s="249"/>
      <c r="AS40" s="203">
        <f t="shared" si="1"/>
        <v>0</v>
      </c>
      <c r="AT40" s="203">
        <v>36</v>
      </c>
      <c r="AU40" s="84">
        <f t="shared" si="2"/>
        <v>0</v>
      </c>
      <c r="AV40" s="216" t="s">
        <v>132</v>
      </c>
    </row>
    <row r="41" spans="1:48" ht="14.25" customHeight="1" x14ac:dyDescent="0.25">
      <c r="A41" s="53">
        <v>37</v>
      </c>
      <c r="B41" s="189" t="s">
        <v>23</v>
      </c>
      <c r="C41" s="124"/>
      <c r="D41" s="125"/>
      <c r="E41" s="126"/>
      <c r="F41" s="124"/>
      <c r="G41" s="125"/>
      <c r="H41" s="126"/>
      <c r="I41" s="5"/>
      <c r="J41" s="3"/>
      <c r="K41" s="6"/>
      <c r="L41" s="5"/>
      <c r="M41" s="58"/>
      <c r="N41" s="76"/>
      <c r="O41" s="58"/>
      <c r="P41" s="58"/>
      <c r="Q41" s="58"/>
      <c r="R41" s="94"/>
      <c r="S41" s="94"/>
      <c r="T41" s="94"/>
      <c r="U41" s="209"/>
      <c r="V41" s="89"/>
      <c r="W41" s="201">
        <f t="shared" si="0"/>
        <v>0</v>
      </c>
      <c r="X41" s="202">
        <v>37</v>
      </c>
      <c r="Y41" s="63"/>
      <c r="Z41" s="32"/>
      <c r="AA41" s="33"/>
      <c r="AB41" s="31"/>
      <c r="AC41" s="32"/>
      <c r="AD41" s="33"/>
      <c r="AE41" s="89"/>
      <c r="AF41" s="3"/>
      <c r="AG41" s="92"/>
      <c r="AH41" s="5"/>
      <c r="AI41" s="3"/>
      <c r="AJ41" s="92"/>
      <c r="AK41" s="5"/>
      <c r="AL41" s="3"/>
      <c r="AM41" s="6"/>
      <c r="AN41" s="95"/>
      <c r="AO41" s="95"/>
      <c r="AP41" s="8"/>
      <c r="AQ41" s="89"/>
      <c r="AR41" s="89"/>
      <c r="AS41" s="203">
        <f t="shared" si="1"/>
        <v>0</v>
      </c>
      <c r="AT41" s="203">
        <v>37</v>
      </c>
      <c r="AU41" s="84">
        <f t="shared" si="2"/>
        <v>0</v>
      </c>
      <c r="AV41" s="216" t="s">
        <v>133</v>
      </c>
    </row>
    <row r="42" spans="1:48" ht="14.25" customHeight="1" thickBot="1" x14ac:dyDescent="0.3">
      <c r="A42" s="53">
        <v>38</v>
      </c>
      <c r="B42" s="189" t="s">
        <v>37</v>
      </c>
      <c r="C42" s="124"/>
      <c r="D42" s="125"/>
      <c r="E42" s="126"/>
      <c r="F42" s="124"/>
      <c r="G42" s="125"/>
      <c r="H42" s="126"/>
      <c r="I42" s="5"/>
      <c r="J42" s="3"/>
      <c r="K42" s="6"/>
      <c r="L42" s="5"/>
      <c r="M42" s="58"/>
      <c r="N42" s="76"/>
      <c r="O42" s="58"/>
      <c r="P42" s="58"/>
      <c r="Q42" s="58"/>
      <c r="R42" s="8"/>
      <c r="S42" s="8"/>
      <c r="T42" s="8"/>
      <c r="U42" s="89"/>
      <c r="V42" s="89"/>
      <c r="W42" s="201">
        <f t="shared" si="0"/>
        <v>0</v>
      </c>
      <c r="X42" s="205">
        <v>38</v>
      </c>
      <c r="Y42" s="63"/>
      <c r="Z42" s="32"/>
      <c r="AA42" s="33"/>
      <c r="AB42" s="31"/>
      <c r="AC42" s="32"/>
      <c r="AD42" s="33"/>
      <c r="AE42" s="89"/>
      <c r="AF42" s="3"/>
      <c r="AG42" s="92"/>
      <c r="AH42" s="5"/>
      <c r="AI42" s="3"/>
      <c r="AJ42" s="92"/>
      <c r="AK42" s="5"/>
      <c r="AL42" s="3"/>
      <c r="AM42" s="6"/>
      <c r="AN42" s="95"/>
      <c r="AO42" s="95"/>
      <c r="AP42" s="8"/>
      <c r="AQ42" s="89"/>
      <c r="AR42" s="89"/>
      <c r="AS42" s="203">
        <f t="shared" si="1"/>
        <v>0</v>
      </c>
      <c r="AT42" s="203">
        <v>38</v>
      </c>
      <c r="AU42" s="84">
        <f t="shared" si="2"/>
        <v>0</v>
      </c>
      <c r="AV42" s="216" t="s">
        <v>134</v>
      </c>
    </row>
    <row r="43" spans="1:48" ht="14.25" customHeight="1" x14ac:dyDescent="0.25">
      <c r="A43" s="53">
        <v>39</v>
      </c>
      <c r="B43" s="192" t="s">
        <v>21</v>
      </c>
      <c r="C43" s="5"/>
      <c r="D43" s="3"/>
      <c r="E43" s="6"/>
      <c r="F43" s="5"/>
      <c r="G43" s="3"/>
      <c r="H43" s="6"/>
      <c r="I43" s="5"/>
      <c r="J43" s="3"/>
      <c r="K43" s="6"/>
      <c r="L43" s="5"/>
      <c r="M43" s="58"/>
      <c r="N43" s="76"/>
      <c r="O43" s="58"/>
      <c r="P43" s="58"/>
      <c r="Q43" s="58"/>
      <c r="R43" s="8"/>
      <c r="S43" s="8"/>
      <c r="T43" s="8"/>
      <c r="U43" s="89"/>
      <c r="V43" s="89"/>
      <c r="W43" s="234">
        <f t="shared" si="0"/>
        <v>0</v>
      </c>
      <c r="X43" s="250"/>
      <c r="Y43" s="63"/>
      <c r="Z43" s="32"/>
      <c r="AA43" s="33"/>
      <c r="AB43" s="31"/>
      <c r="AC43" s="32"/>
      <c r="AD43" s="33"/>
      <c r="AE43" s="89"/>
      <c r="AF43" s="3"/>
      <c r="AG43" s="92"/>
      <c r="AH43" s="5"/>
      <c r="AI43" s="3"/>
      <c r="AJ43" s="92"/>
      <c r="AK43" s="5"/>
      <c r="AL43" s="3"/>
      <c r="AM43" s="6"/>
      <c r="AN43" s="95"/>
      <c r="AO43" s="95"/>
      <c r="AP43" s="8"/>
      <c r="AQ43" s="89"/>
      <c r="AR43" s="89"/>
      <c r="AS43" s="203">
        <f t="shared" si="1"/>
        <v>0</v>
      </c>
      <c r="AT43" s="203">
        <v>39</v>
      </c>
      <c r="AU43" s="84">
        <f t="shared" si="2"/>
        <v>0</v>
      </c>
      <c r="AV43" s="216" t="s">
        <v>135</v>
      </c>
    </row>
    <row r="44" spans="1:48" ht="14.25" customHeight="1" thickBot="1" x14ac:dyDescent="0.3">
      <c r="A44" s="53">
        <v>40</v>
      </c>
      <c r="B44" s="214" t="s">
        <v>50</v>
      </c>
      <c r="C44" s="210"/>
      <c r="D44" s="211"/>
      <c r="E44" s="212"/>
      <c r="F44" s="210"/>
      <c r="G44" s="211"/>
      <c r="H44" s="212"/>
      <c r="I44" s="10"/>
      <c r="J44" s="11"/>
      <c r="K44" s="12"/>
      <c r="L44" s="10"/>
      <c r="M44" s="121"/>
      <c r="N44" s="213"/>
      <c r="O44" s="121"/>
      <c r="P44" s="121"/>
      <c r="Q44" s="121"/>
      <c r="R44" s="13"/>
      <c r="S44" s="13"/>
      <c r="T44" s="13"/>
      <c r="U44" s="90"/>
      <c r="V44" s="90"/>
      <c r="W44" s="235">
        <f t="shared" si="0"/>
        <v>0</v>
      </c>
      <c r="X44" s="243"/>
      <c r="Y44" s="168"/>
      <c r="Z44" s="134"/>
      <c r="AA44" s="135"/>
      <c r="AB44" s="133"/>
      <c r="AC44" s="134"/>
      <c r="AD44" s="135"/>
      <c r="AE44" s="90"/>
      <c r="AF44" s="11"/>
      <c r="AG44" s="120"/>
      <c r="AH44" s="10"/>
      <c r="AI44" s="11"/>
      <c r="AJ44" s="120"/>
      <c r="AK44" s="10"/>
      <c r="AL44" s="11"/>
      <c r="AM44" s="12"/>
      <c r="AN44" s="138"/>
      <c r="AO44" s="138"/>
      <c r="AP44" s="13"/>
      <c r="AQ44" s="90"/>
      <c r="AR44" s="90"/>
      <c r="AS44" s="206">
        <f t="shared" si="1"/>
        <v>0</v>
      </c>
      <c r="AT44" s="206">
        <v>40</v>
      </c>
      <c r="AU44" s="251">
        <f t="shared" si="2"/>
        <v>0</v>
      </c>
      <c r="AV44" s="252" t="s">
        <v>136</v>
      </c>
    </row>
  </sheetData>
  <sortState ref="B5:AU44">
    <sortCondition descending="1" ref="AU5:AU44"/>
  </sortState>
  <mergeCells count="32">
    <mergeCell ref="U3:U4"/>
    <mergeCell ref="A1:A4"/>
    <mergeCell ref="B1:B4"/>
    <mergeCell ref="AE1:AS1"/>
    <mergeCell ref="I3:K4"/>
    <mergeCell ref="T3:T4"/>
    <mergeCell ref="V3:V4"/>
    <mergeCell ref="AT2:AT4"/>
    <mergeCell ref="W2:W4"/>
    <mergeCell ref="X2:X4"/>
    <mergeCell ref="AE2:AR2"/>
    <mergeCell ref="AS2:AS4"/>
    <mergeCell ref="AE3:AG4"/>
    <mergeCell ref="AP3:AP4"/>
    <mergeCell ref="AR3:AR4"/>
    <mergeCell ref="AQ3:AQ4"/>
    <mergeCell ref="AV1:AV4"/>
    <mergeCell ref="R3:R4"/>
    <mergeCell ref="AN3:AN4"/>
    <mergeCell ref="C1:X1"/>
    <mergeCell ref="C2:V2"/>
    <mergeCell ref="C3:E4"/>
    <mergeCell ref="F3:H4"/>
    <mergeCell ref="Y3:AA4"/>
    <mergeCell ref="AB3:AD4"/>
    <mergeCell ref="AU1:AU4"/>
    <mergeCell ref="AO3:AO4"/>
    <mergeCell ref="L3:N4"/>
    <mergeCell ref="AH3:AJ4"/>
    <mergeCell ref="S3:S4"/>
    <mergeCell ref="O3:Q4"/>
    <mergeCell ref="AK3:AM4"/>
  </mergeCells>
  <pageMargins left="0" right="0" top="0" bottom="0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zoomScale="90" zoomScaleNormal="90" workbookViewId="0">
      <selection activeCell="AM28" sqref="AM28"/>
    </sheetView>
  </sheetViews>
  <sheetFormatPr defaultRowHeight="15" x14ac:dyDescent="0.25"/>
  <cols>
    <col min="1" max="1" width="4.140625" customWidth="1"/>
    <col min="2" max="2" width="22.5703125" customWidth="1"/>
    <col min="3" max="5" width="3.7109375" customWidth="1"/>
    <col min="6" max="12" width="3.7109375" style="2" customWidth="1"/>
    <col min="13" max="14" width="3.7109375" customWidth="1"/>
    <col min="15" max="17" width="6.7109375" customWidth="1"/>
    <col min="18" max="18" width="8.140625" customWidth="1"/>
    <col min="19" max="19" width="6.42578125" customWidth="1"/>
    <col min="20" max="31" width="3.5703125" customWidth="1"/>
    <col min="32" max="34" width="6.7109375" customWidth="1"/>
    <col min="35" max="35" width="8" customWidth="1"/>
    <col min="36" max="36" width="6.42578125" customWidth="1"/>
    <col min="37" max="37" width="7.28515625" customWidth="1"/>
    <col min="38" max="38" width="7.140625" customWidth="1"/>
  </cols>
  <sheetData>
    <row r="1" spans="1:38" ht="16.5" thickBot="1" x14ac:dyDescent="0.3">
      <c r="A1" s="550" t="s">
        <v>44</v>
      </c>
      <c r="B1" s="552" t="s">
        <v>49</v>
      </c>
      <c r="C1" s="554" t="s">
        <v>137</v>
      </c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6" t="s">
        <v>138</v>
      </c>
      <c r="U1" s="557"/>
      <c r="V1" s="557"/>
      <c r="W1" s="557"/>
      <c r="X1" s="557"/>
      <c r="Y1" s="557"/>
      <c r="Z1" s="557"/>
      <c r="AA1" s="557"/>
      <c r="AB1" s="557"/>
      <c r="AC1" s="557"/>
      <c r="AD1" s="557"/>
      <c r="AE1" s="557"/>
      <c r="AF1" s="557"/>
      <c r="AG1" s="557"/>
      <c r="AH1" s="557"/>
      <c r="AI1" s="557"/>
      <c r="AJ1" s="558"/>
      <c r="AK1" s="509" t="s">
        <v>42</v>
      </c>
      <c r="AL1" s="509" t="s">
        <v>48</v>
      </c>
    </row>
    <row r="2" spans="1:38" ht="39" thickBot="1" x14ac:dyDescent="0.3">
      <c r="A2" s="551"/>
      <c r="B2" s="553"/>
      <c r="C2" s="543" t="s">
        <v>28</v>
      </c>
      <c r="D2" s="544"/>
      <c r="E2" s="545"/>
      <c r="F2" s="547" t="s">
        <v>79</v>
      </c>
      <c r="G2" s="548"/>
      <c r="H2" s="549"/>
      <c r="I2" s="547" t="s">
        <v>78</v>
      </c>
      <c r="J2" s="548"/>
      <c r="K2" s="549"/>
      <c r="L2" s="546" t="s">
        <v>29</v>
      </c>
      <c r="M2" s="546"/>
      <c r="N2" s="546"/>
      <c r="O2" s="22" t="s">
        <v>80</v>
      </c>
      <c r="P2" s="22" t="s">
        <v>88</v>
      </c>
      <c r="Q2" s="22" t="s">
        <v>77</v>
      </c>
      <c r="R2" s="184" t="s">
        <v>47</v>
      </c>
      <c r="S2" s="184" t="s">
        <v>32</v>
      </c>
      <c r="T2" s="543" t="s">
        <v>28</v>
      </c>
      <c r="U2" s="544"/>
      <c r="V2" s="545"/>
      <c r="W2" s="547" t="s">
        <v>79</v>
      </c>
      <c r="X2" s="548"/>
      <c r="Y2" s="549"/>
      <c r="Z2" s="547" t="s">
        <v>78</v>
      </c>
      <c r="AA2" s="548"/>
      <c r="AB2" s="549"/>
      <c r="AC2" s="543" t="s">
        <v>29</v>
      </c>
      <c r="AD2" s="544"/>
      <c r="AE2" s="545"/>
      <c r="AF2" s="22" t="s">
        <v>80</v>
      </c>
      <c r="AG2" s="22" t="s">
        <v>88</v>
      </c>
      <c r="AH2" s="23" t="s">
        <v>77</v>
      </c>
      <c r="AI2" s="184" t="s">
        <v>47</v>
      </c>
      <c r="AJ2" s="175" t="s">
        <v>32</v>
      </c>
      <c r="AK2" s="511"/>
      <c r="AL2" s="511"/>
    </row>
    <row r="3" spans="1:38" ht="16.5" customHeight="1" x14ac:dyDescent="0.25">
      <c r="A3" s="109">
        <v>1</v>
      </c>
      <c r="B3" s="185" t="s">
        <v>14</v>
      </c>
      <c r="C3" s="69">
        <v>150</v>
      </c>
      <c r="D3" s="70">
        <v>130</v>
      </c>
      <c r="E3" s="117">
        <v>126</v>
      </c>
      <c r="F3" s="69">
        <v>137</v>
      </c>
      <c r="G3" s="70">
        <v>130</v>
      </c>
      <c r="H3" s="71">
        <v>115</v>
      </c>
      <c r="I3" s="69">
        <v>137</v>
      </c>
      <c r="J3" s="70">
        <v>126</v>
      </c>
      <c r="K3" s="117">
        <v>114</v>
      </c>
      <c r="L3" s="69">
        <v>140</v>
      </c>
      <c r="M3" s="116">
        <v>113</v>
      </c>
      <c r="N3" s="116">
        <v>107</v>
      </c>
      <c r="O3" s="100">
        <v>195</v>
      </c>
      <c r="P3" s="139">
        <v>225</v>
      </c>
      <c r="Q3" s="139">
        <v>450</v>
      </c>
      <c r="R3" s="122">
        <f t="shared" ref="R3:R31" si="0">Q3+P3+O3+N3+M3+L3+K3+J3+I3+H3+G3+F3+E3+D3+C3</f>
        <v>2395</v>
      </c>
      <c r="S3" s="141">
        <v>1</v>
      </c>
      <c r="T3" s="116">
        <v>134</v>
      </c>
      <c r="U3" s="70">
        <v>130</v>
      </c>
      <c r="V3" s="117">
        <v>118</v>
      </c>
      <c r="W3" s="69">
        <v>150</v>
      </c>
      <c r="X3" s="70">
        <v>146</v>
      </c>
      <c r="Y3" s="71">
        <v>137</v>
      </c>
      <c r="Z3" s="69">
        <v>150</v>
      </c>
      <c r="AA3" s="70">
        <v>140</v>
      </c>
      <c r="AB3" s="71">
        <v>137</v>
      </c>
      <c r="AC3" s="69">
        <v>150</v>
      </c>
      <c r="AD3" s="70">
        <v>143</v>
      </c>
      <c r="AE3" s="117">
        <v>128</v>
      </c>
      <c r="AF3" s="100">
        <v>195</v>
      </c>
      <c r="AG3" s="139">
        <v>225</v>
      </c>
      <c r="AH3" s="139">
        <v>450</v>
      </c>
      <c r="AI3" s="123">
        <f t="shared" ref="AI3:AI31" si="1">AH3+AG3+AF3+AE3+AD3+AC3+AB3+AA3+Z3+Y3+X3+W3+V3+U3+T3</f>
        <v>2533</v>
      </c>
      <c r="AJ3" s="141">
        <v>1</v>
      </c>
      <c r="AK3" s="241">
        <f t="shared" ref="AK3:AK31" si="2">AI3+R3</f>
        <v>4928</v>
      </c>
      <c r="AL3" s="150">
        <v>1</v>
      </c>
    </row>
    <row r="4" spans="1:38" ht="16.5" customHeight="1" x14ac:dyDescent="0.25">
      <c r="A4" s="55">
        <v>2</v>
      </c>
      <c r="B4" s="186" t="s">
        <v>18</v>
      </c>
      <c r="C4" s="5">
        <v>120</v>
      </c>
      <c r="D4" s="3">
        <v>105</v>
      </c>
      <c r="E4" s="92">
        <v>104</v>
      </c>
      <c r="F4" s="5">
        <v>116</v>
      </c>
      <c r="G4" s="3">
        <v>103</v>
      </c>
      <c r="H4" s="6">
        <v>99</v>
      </c>
      <c r="I4" s="5">
        <v>128</v>
      </c>
      <c r="J4" s="3">
        <v>122</v>
      </c>
      <c r="K4" s="92">
        <v>87</v>
      </c>
      <c r="L4" s="5">
        <v>134</v>
      </c>
      <c r="M4" s="58">
        <v>122</v>
      </c>
      <c r="N4" s="58">
        <v>112</v>
      </c>
      <c r="O4" s="45">
        <v>145</v>
      </c>
      <c r="P4" s="111">
        <v>195</v>
      </c>
      <c r="Q4" s="111">
        <v>360</v>
      </c>
      <c r="R4" s="108">
        <f t="shared" si="0"/>
        <v>2052</v>
      </c>
      <c r="S4" s="142">
        <v>2</v>
      </c>
      <c r="T4" s="112">
        <v>146</v>
      </c>
      <c r="U4" s="44">
        <v>143</v>
      </c>
      <c r="V4" s="102">
        <v>137</v>
      </c>
      <c r="W4" s="43">
        <v>143</v>
      </c>
      <c r="X4" s="44">
        <v>126</v>
      </c>
      <c r="Y4" s="46">
        <v>99</v>
      </c>
      <c r="Z4" s="43">
        <v>146</v>
      </c>
      <c r="AA4" s="44">
        <v>132</v>
      </c>
      <c r="AB4" s="46">
        <v>128</v>
      </c>
      <c r="AC4" s="43">
        <v>146</v>
      </c>
      <c r="AD4" s="44">
        <v>137</v>
      </c>
      <c r="AE4" s="102">
        <v>104</v>
      </c>
      <c r="AF4" s="45">
        <v>145</v>
      </c>
      <c r="AG4" s="111">
        <v>195</v>
      </c>
      <c r="AH4" s="111">
        <v>420</v>
      </c>
      <c r="AI4" s="107">
        <f t="shared" si="1"/>
        <v>2347</v>
      </c>
      <c r="AJ4" s="142">
        <v>2</v>
      </c>
      <c r="AK4" s="242">
        <f t="shared" si="2"/>
        <v>4399</v>
      </c>
      <c r="AL4" s="151">
        <v>2</v>
      </c>
    </row>
    <row r="5" spans="1:38" ht="16.5" customHeight="1" x14ac:dyDescent="0.25">
      <c r="A5" s="55">
        <v>3</v>
      </c>
      <c r="B5" s="186" t="s">
        <v>2</v>
      </c>
      <c r="C5" s="5">
        <v>146</v>
      </c>
      <c r="D5" s="3">
        <v>112</v>
      </c>
      <c r="E5" s="92">
        <v>81</v>
      </c>
      <c r="F5" s="5">
        <v>126</v>
      </c>
      <c r="G5" s="3">
        <v>122</v>
      </c>
      <c r="H5" s="6">
        <v>109</v>
      </c>
      <c r="I5" s="5">
        <v>132</v>
      </c>
      <c r="J5" s="3">
        <v>106</v>
      </c>
      <c r="K5" s="92">
        <v>103</v>
      </c>
      <c r="L5" s="5">
        <v>116</v>
      </c>
      <c r="M5" s="58">
        <v>106</v>
      </c>
      <c r="N5" s="58">
        <v>72</v>
      </c>
      <c r="O5" s="8">
        <v>105</v>
      </c>
      <c r="P5" s="89">
        <v>180</v>
      </c>
      <c r="Q5" s="89">
        <v>390</v>
      </c>
      <c r="R5" s="108">
        <f t="shared" si="0"/>
        <v>2006</v>
      </c>
      <c r="S5" s="142">
        <v>3</v>
      </c>
      <c r="T5" s="58">
        <v>132</v>
      </c>
      <c r="U5" s="3">
        <v>124</v>
      </c>
      <c r="V5" s="92">
        <v>122</v>
      </c>
      <c r="W5" s="5">
        <v>140</v>
      </c>
      <c r="X5" s="3">
        <v>128</v>
      </c>
      <c r="Y5" s="6">
        <v>113</v>
      </c>
      <c r="Z5" s="5">
        <v>124</v>
      </c>
      <c r="AA5" s="3">
        <v>116</v>
      </c>
      <c r="AB5" s="6">
        <v>114</v>
      </c>
      <c r="AC5" s="5">
        <v>143</v>
      </c>
      <c r="AD5" s="3">
        <v>124</v>
      </c>
      <c r="AE5" s="92">
        <v>118</v>
      </c>
      <c r="AF5" s="8">
        <v>105</v>
      </c>
      <c r="AG5" s="89">
        <v>180</v>
      </c>
      <c r="AH5" s="89">
        <v>360</v>
      </c>
      <c r="AI5" s="107">
        <f t="shared" si="1"/>
        <v>2143</v>
      </c>
      <c r="AJ5" s="142">
        <v>3</v>
      </c>
      <c r="AK5" s="242">
        <f t="shared" si="2"/>
        <v>4149</v>
      </c>
      <c r="AL5" s="151">
        <v>3</v>
      </c>
    </row>
    <row r="6" spans="1:38" ht="16.5" customHeight="1" x14ac:dyDescent="0.25">
      <c r="A6" s="55">
        <v>4</v>
      </c>
      <c r="B6" s="186" t="s">
        <v>5</v>
      </c>
      <c r="C6" s="38">
        <v>137</v>
      </c>
      <c r="D6" s="14">
        <v>114</v>
      </c>
      <c r="E6" s="16">
        <v>95</v>
      </c>
      <c r="F6" s="43">
        <v>132</v>
      </c>
      <c r="G6" s="44">
        <v>110</v>
      </c>
      <c r="H6" s="46">
        <v>89</v>
      </c>
      <c r="I6" s="38">
        <v>113</v>
      </c>
      <c r="J6" s="14">
        <v>105</v>
      </c>
      <c r="K6" s="16">
        <v>89</v>
      </c>
      <c r="L6" s="38">
        <v>143</v>
      </c>
      <c r="M6" s="114">
        <v>126</v>
      </c>
      <c r="N6" s="114">
        <v>114</v>
      </c>
      <c r="O6" s="53">
        <v>90</v>
      </c>
      <c r="P6" s="54">
        <v>210</v>
      </c>
      <c r="Q6" s="54">
        <v>250</v>
      </c>
      <c r="R6" s="108">
        <f t="shared" si="0"/>
        <v>1917</v>
      </c>
      <c r="S6" s="142">
        <v>5</v>
      </c>
      <c r="T6" s="112">
        <v>128</v>
      </c>
      <c r="U6" s="44">
        <v>108</v>
      </c>
      <c r="V6" s="102">
        <v>103</v>
      </c>
      <c r="W6" s="43">
        <v>116</v>
      </c>
      <c r="X6" s="44">
        <v>115</v>
      </c>
      <c r="Y6" s="46">
        <v>114</v>
      </c>
      <c r="Z6" s="43">
        <v>118</v>
      </c>
      <c r="AA6" s="44">
        <v>113</v>
      </c>
      <c r="AB6" s="46">
        <v>109</v>
      </c>
      <c r="AC6" s="43">
        <v>126</v>
      </c>
      <c r="AD6" s="44">
        <v>111</v>
      </c>
      <c r="AE6" s="102">
        <v>90</v>
      </c>
      <c r="AF6" s="45">
        <v>90</v>
      </c>
      <c r="AG6" s="111">
        <v>210</v>
      </c>
      <c r="AH6" s="54">
        <v>390</v>
      </c>
      <c r="AI6" s="107">
        <f t="shared" si="1"/>
        <v>2041</v>
      </c>
      <c r="AJ6" s="142">
        <v>4</v>
      </c>
      <c r="AK6" s="242">
        <f t="shared" si="2"/>
        <v>3958</v>
      </c>
      <c r="AL6" s="151">
        <v>4</v>
      </c>
    </row>
    <row r="7" spans="1:38" ht="16.5" customHeight="1" x14ac:dyDescent="0.25">
      <c r="A7" s="55">
        <v>5</v>
      </c>
      <c r="B7" s="186" t="s">
        <v>0</v>
      </c>
      <c r="C7" s="43">
        <v>122</v>
      </c>
      <c r="D7" s="44">
        <v>94</v>
      </c>
      <c r="E7" s="102">
        <v>61</v>
      </c>
      <c r="F7" s="43">
        <v>118</v>
      </c>
      <c r="G7" s="44">
        <v>114</v>
      </c>
      <c r="H7" s="46">
        <v>93</v>
      </c>
      <c r="I7" s="43">
        <v>110</v>
      </c>
      <c r="J7" s="44">
        <v>96</v>
      </c>
      <c r="K7" s="102">
        <v>93</v>
      </c>
      <c r="L7" s="43">
        <v>130</v>
      </c>
      <c r="M7" s="112">
        <v>115</v>
      </c>
      <c r="N7" s="112">
        <v>88</v>
      </c>
      <c r="O7" s="45">
        <v>225</v>
      </c>
      <c r="P7" s="111">
        <v>105</v>
      </c>
      <c r="Q7" s="111">
        <v>220</v>
      </c>
      <c r="R7" s="108">
        <f t="shared" si="0"/>
        <v>1784</v>
      </c>
      <c r="S7" s="142">
        <v>9</v>
      </c>
      <c r="T7" s="58">
        <v>140</v>
      </c>
      <c r="U7" s="3">
        <v>109</v>
      </c>
      <c r="V7" s="92">
        <v>83</v>
      </c>
      <c r="W7" s="5">
        <v>130</v>
      </c>
      <c r="X7" s="3">
        <v>109</v>
      </c>
      <c r="Y7" s="6">
        <v>94</v>
      </c>
      <c r="Z7" s="5">
        <v>134</v>
      </c>
      <c r="AA7" s="3">
        <v>115</v>
      </c>
      <c r="AB7" s="6">
        <v>97</v>
      </c>
      <c r="AC7" s="5">
        <v>140</v>
      </c>
      <c r="AD7" s="3">
        <v>103</v>
      </c>
      <c r="AE7" s="92">
        <v>76</v>
      </c>
      <c r="AF7" s="8">
        <v>225</v>
      </c>
      <c r="AG7" s="89">
        <v>105</v>
      </c>
      <c r="AH7" s="111">
        <v>330</v>
      </c>
      <c r="AI7" s="107">
        <f t="shared" si="1"/>
        <v>1990</v>
      </c>
      <c r="AJ7" s="142">
        <v>5</v>
      </c>
      <c r="AK7" s="242">
        <f t="shared" si="2"/>
        <v>3774</v>
      </c>
      <c r="AL7" s="151">
        <v>5</v>
      </c>
    </row>
    <row r="8" spans="1:38" ht="16.5" customHeight="1" x14ac:dyDescent="0.25">
      <c r="A8" s="55">
        <v>6</v>
      </c>
      <c r="B8" s="186" t="s">
        <v>17</v>
      </c>
      <c r="C8" s="5">
        <v>140</v>
      </c>
      <c r="D8" s="3">
        <v>118</v>
      </c>
      <c r="E8" s="92">
        <v>113</v>
      </c>
      <c r="F8" s="5">
        <v>134</v>
      </c>
      <c r="G8" s="3">
        <v>128</v>
      </c>
      <c r="H8" s="6">
        <v>95</v>
      </c>
      <c r="I8" s="5">
        <v>146</v>
      </c>
      <c r="J8" s="3">
        <v>95</v>
      </c>
      <c r="K8" s="92">
        <v>82</v>
      </c>
      <c r="L8" s="5">
        <v>120</v>
      </c>
      <c r="M8" s="58">
        <v>102</v>
      </c>
      <c r="N8" s="58">
        <v>90</v>
      </c>
      <c r="O8" s="8">
        <v>165</v>
      </c>
      <c r="P8" s="89">
        <v>135</v>
      </c>
      <c r="Q8" s="89">
        <v>210</v>
      </c>
      <c r="R8" s="108">
        <f t="shared" si="0"/>
        <v>1873</v>
      </c>
      <c r="S8" s="142">
        <v>7</v>
      </c>
      <c r="T8" s="58">
        <v>105</v>
      </c>
      <c r="U8" s="3">
        <v>98</v>
      </c>
      <c r="V8" s="92">
        <v>92</v>
      </c>
      <c r="W8" s="5">
        <v>110</v>
      </c>
      <c r="X8" s="3">
        <v>103</v>
      </c>
      <c r="Y8" s="6">
        <v>102</v>
      </c>
      <c r="Z8" s="5">
        <v>143</v>
      </c>
      <c r="AA8" s="3">
        <v>105</v>
      </c>
      <c r="AB8" s="6">
        <v>90</v>
      </c>
      <c r="AC8" s="5">
        <v>109</v>
      </c>
      <c r="AD8" s="3">
        <v>105</v>
      </c>
      <c r="AE8" s="92">
        <v>97</v>
      </c>
      <c r="AF8" s="8">
        <v>165</v>
      </c>
      <c r="AG8" s="89">
        <v>135</v>
      </c>
      <c r="AH8" s="89">
        <v>310</v>
      </c>
      <c r="AI8" s="107">
        <f t="shared" si="1"/>
        <v>1869</v>
      </c>
      <c r="AJ8" s="142">
        <v>6</v>
      </c>
      <c r="AK8" s="242">
        <f t="shared" si="2"/>
        <v>3742</v>
      </c>
      <c r="AL8" s="151">
        <v>6</v>
      </c>
    </row>
    <row r="9" spans="1:38" ht="16.5" customHeight="1" x14ac:dyDescent="0.25">
      <c r="A9" s="55">
        <v>7</v>
      </c>
      <c r="B9" s="186" t="s">
        <v>74</v>
      </c>
      <c r="C9" s="43">
        <v>128</v>
      </c>
      <c r="D9" s="44">
        <v>101</v>
      </c>
      <c r="E9" s="102">
        <v>96</v>
      </c>
      <c r="F9" s="43">
        <v>140</v>
      </c>
      <c r="G9" s="44">
        <v>120</v>
      </c>
      <c r="H9" s="46">
        <v>113</v>
      </c>
      <c r="I9" s="43">
        <v>143</v>
      </c>
      <c r="J9" s="44">
        <v>134</v>
      </c>
      <c r="K9" s="102">
        <v>120</v>
      </c>
      <c r="L9" s="43">
        <v>146</v>
      </c>
      <c r="M9" s="112">
        <v>118</v>
      </c>
      <c r="N9" s="112">
        <v>73</v>
      </c>
      <c r="O9" s="8">
        <v>95</v>
      </c>
      <c r="P9" s="89">
        <v>145</v>
      </c>
      <c r="Q9" s="89">
        <v>330</v>
      </c>
      <c r="R9" s="108">
        <f t="shared" si="0"/>
        <v>2002</v>
      </c>
      <c r="S9" s="142">
        <v>4</v>
      </c>
      <c r="T9" s="65">
        <v>120</v>
      </c>
      <c r="U9" s="35">
        <v>107</v>
      </c>
      <c r="V9" s="161">
        <v>106</v>
      </c>
      <c r="W9" s="38">
        <v>107</v>
      </c>
      <c r="X9" s="14">
        <v>96</v>
      </c>
      <c r="Y9" s="39">
        <v>86</v>
      </c>
      <c r="Z9" s="38">
        <v>89</v>
      </c>
      <c r="AA9" s="14">
        <v>86</v>
      </c>
      <c r="AB9" s="39">
        <v>84</v>
      </c>
      <c r="AC9" s="34">
        <v>116</v>
      </c>
      <c r="AD9" s="35">
        <v>115</v>
      </c>
      <c r="AE9" s="161">
        <v>107</v>
      </c>
      <c r="AF9" s="53">
        <v>95</v>
      </c>
      <c r="AG9" s="54">
        <v>145</v>
      </c>
      <c r="AH9" s="89">
        <v>270</v>
      </c>
      <c r="AI9" s="107">
        <f t="shared" si="1"/>
        <v>1729</v>
      </c>
      <c r="AJ9" s="142">
        <v>7</v>
      </c>
      <c r="AK9" s="242">
        <f t="shared" si="2"/>
        <v>3731</v>
      </c>
      <c r="AL9" s="151">
        <v>7</v>
      </c>
    </row>
    <row r="10" spans="1:38" ht="16.5" customHeight="1" x14ac:dyDescent="0.25">
      <c r="A10" s="55">
        <v>8</v>
      </c>
      <c r="B10" s="186" t="s">
        <v>57</v>
      </c>
      <c r="C10" s="38">
        <v>111</v>
      </c>
      <c r="D10" s="14">
        <v>110</v>
      </c>
      <c r="E10" s="16">
        <v>107</v>
      </c>
      <c r="F10" s="38">
        <v>124</v>
      </c>
      <c r="G10" s="14">
        <v>112</v>
      </c>
      <c r="H10" s="39">
        <v>108</v>
      </c>
      <c r="I10" s="38">
        <v>140</v>
      </c>
      <c r="J10" s="14">
        <v>116</v>
      </c>
      <c r="K10" s="16">
        <v>100</v>
      </c>
      <c r="L10" s="38">
        <v>108</v>
      </c>
      <c r="M10" s="114">
        <v>101</v>
      </c>
      <c r="N10" s="114">
        <v>96</v>
      </c>
      <c r="O10" s="8">
        <v>135</v>
      </c>
      <c r="P10" s="89">
        <v>165</v>
      </c>
      <c r="Q10" s="89">
        <v>270</v>
      </c>
      <c r="R10" s="108">
        <f t="shared" si="0"/>
        <v>1903</v>
      </c>
      <c r="S10" s="142">
        <v>6</v>
      </c>
      <c r="T10" s="114">
        <v>115</v>
      </c>
      <c r="U10" s="14">
        <v>110</v>
      </c>
      <c r="V10" s="16">
        <v>93</v>
      </c>
      <c r="W10" s="38">
        <v>124</v>
      </c>
      <c r="X10" s="14">
        <v>111</v>
      </c>
      <c r="Y10" s="39">
        <v>98</v>
      </c>
      <c r="Z10" s="38">
        <v>92</v>
      </c>
      <c r="AA10" s="14">
        <v>82</v>
      </c>
      <c r="AB10" s="39">
        <v>78</v>
      </c>
      <c r="AC10" s="38">
        <v>110</v>
      </c>
      <c r="AD10" s="14">
        <v>86</v>
      </c>
      <c r="AE10" s="16">
        <v>81</v>
      </c>
      <c r="AF10" s="53">
        <v>135</v>
      </c>
      <c r="AG10" s="54">
        <v>165</v>
      </c>
      <c r="AH10" s="89">
        <v>210</v>
      </c>
      <c r="AI10" s="107">
        <f t="shared" si="1"/>
        <v>1690</v>
      </c>
      <c r="AJ10" s="142">
        <v>8</v>
      </c>
      <c r="AK10" s="242">
        <f t="shared" si="2"/>
        <v>3593</v>
      </c>
      <c r="AL10" s="151">
        <v>8</v>
      </c>
    </row>
    <row r="11" spans="1:38" ht="16.5" customHeight="1" x14ac:dyDescent="0.25">
      <c r="A11" s="55">
        <v>9</v>
      </c>
      <c r="B11" s="186" t="s">
        <v>15</v>
      </c>
      <c r="C11" s="38">
        <v>143</v>
      </c>
      <c r="D11" s="14">
        <v>134</v>
      </c>
      <c r="E11" s="16">
        <v>60</v>
      </c>
      <c r="F11" s="43">
        <v>143</v>
      </c>
      <c r="G11" s="44">
        <v>111</v>
      </c>
      <c r="H11" s="46">
        <v>96</v>
      </c>
      <c r="I11" s="38">
        <v>104</v>
      </c>
      <c r="J11" s="14">
        <v>99</v>
      </c>
      <c r="K11" s="16">
        <v>86</v>
      </c>
      <c r="L11" s="38">
        <v>132</v>
      </c>
      <c r="M11" s="114">
        <v>90</v>
      </c>
      <c r="N11" s="114">
        <v>64</v>
      </c>
      <c r="O11" s="53">
        <v>155</v>
      </c>
      <c r="P11" s="54">
        <v>110</v>
      </c>
      <c r="Q11" s="54">
        <v>310</v>
      </c>
      <c r="R11" s="108">
        <f t="shared" si="0"/>
        <v>1837</v>
      </c>
      <c r="S11" s="142">
        <v>8</v>
      </c>
      <c r="T11" s="65">
        <v>99</v>
      </c>
      <c r="U11" s="35">
        <v>90</v>
      </c>
      <c r="V11" s="161">
        <v>61</v>
      </c>
      <c r="W11" s="38">
        <v>122</v>
      </c>
      <c r="X11" s="14">
        <v>108</v>
      </c>
      <c r="Y11" s="39">
        <v>95</v>
      </c>
      <c r="Z11" s="38">
        <v>130</v>
      </c>
      <c r="AA11" s="14">
        <v>112</v>
      </c>
      <c r="AB11" s="39">
        <v>101</v>
      </c>
      <c r="AC11" s="34">
        <v>100</v>
      </c>
      <c r="AD11" s="35">
        <v>98</v>
      </c>
      <c r="AE11" s="161">
        <v>94</v>
      </c>
      <c r="AF11" s="53">
        <v>155</v>
      </c>
      <c r="AG11" s="54">
        <v>110</v>
      </c>
      <c r="AH11" s="54"/>
      <c r="AI11" s="107">
        <f t="shared" si="1"/>
        <v>1475</v>
      </c>
      <c r="AJ11" s="142">
        <v>10</v>
      </c>
      <c r="AK11" s="242">
        <f t="shared" si="2"/>
        <v>3312</v>
      </c>
      <c r="AL11" s="151">
        <v>9</v>
      </c>
    </row>
    <row r="12" spans="1:38" ht="16.5" customHeight="1" x14ac:dyDescent="0.25">
      <c r="A12" s="55">
        <v>10</v>
      </c>
      <c r="B12" s="186" t="s">
        <v>11</v>
      </c>
      <c r="C12" s="38">
        <v>97</v>
      </c>
      <c r="D12" s="14">
        <v>91</v>
      </c>
      <c r="E12" s="16">
        <v>74</v>
      </c>
      <c r="F12" s="38">
        <v>146</v>
      </c>
      <c r="G12" s="14">
        <v>104</v>
      </c>
      <c r="H12" s="39">
        <v>78</v>
      </c>
      <c r="I12" s="38">
        <v>112</v>
      </c>
      <c r="J12" s="14">
        <v>111</v>
      </c>
      <c r="K12" s="16">
        <v>101</v>
      </c>
      <c r="L12" s="38">
        <v>109</v>
      </c>
      <c r="M12" s="114">
        <v>98</v>
      </c>
      <c r="N12" s="114">
        <v>76</v>
      </c>
      <c r="O12" s="53">
        <v>80</v>
      </c>
      <c r="P12" s="54">
        <v>125</v>
      </c>
      <c r="Q12" s="54">
        <v>290</v>
      </c>
      <c r="R12" s="108">
        <f t="shared" si="0"/>
        <v>1692</v>
      </c>
      <c r="S12" s="142">
        <v>10</v>
      </c>
      <c r="T12" s="114">
        <v>111</v>
      </c>
      <c r="U12" s="14">
        <v>84</v>
      </c>
      <c r="V12" s="16">
        <v>70</v>
      </c>
      <c r="W12" s="38">
        <v>100</v>
      </c>
      <c r="X12" s="14">
        <v>89</v>
      </c>
      <c r="Y12" s="39">
        <v>84</v>
      </c>
      <c r="Z12" s="38">
        <v>111</v>
      </c>
      <c r="AA12" s="14">
        <v>95</v>
      </c>
      <c r="AB12" s="39">
        <v>76</v>
      </c>
      <c r="AC12" s="38">
        <v>78</v>
      </c>
      <c r="AD12" s="14">
        <v>74</v>
      </c>
      <c r="AE12" s="16">
        <v>73</v>
      </c>
      <c r="AF12" s="53">
        <v>80</v>
      </c>
      <c r="AG12" s="54">
        <v>125</v>
      </c>
      <c r="AH12" s="54">
        <v>250</v>
      </c>
      <c r="AI12" s="107">
        <f t="shared" si="1"/>
        <v>1500</v>
      </c>
      <c r="AJ12" s="142">
        <v>9</v>
      </c>
      <c r="AK12" s="242">
        <f t="shared" si="2"/>
        <v>3192</v>
      </c>
      <c r="AL12" s="151">
        <v>10</v>
      </c>
    </row>
    <row r="13" spans="1:38" ht="16.5" customHeight="1" x14ac:dyDescent="0.25">
      <c r="A13" s="55">
        <v>11</v>
      </c>
      <c r="B13" s="186" t="s">
        <v>55</v>
      </c>
      <c r="C13" s="38">
        <v>115</v>
      </c>
      <c r="D13" s="14">
        <v>100</v>
      </c>
      <c r="E13" s="16">
        <v>72</v>
      </c>
      <c r="F13" s="38">
        <v>88</v>
      </c>
      <c r="G13" s="14">
        <v>77</v>
      </c>
      <c r="H13" s="39">
        <v>74</v>
      </c>
      <c r="I13" s="38">
        <v>130</v>
      </c>
      <c r="J13" s="14">
        <v>98</v>
      </c>
      <c r="K13" s="16">
        <v>80</v>
      </c>
      <c r="L13" s="38">
        <v>105</v>
      </c>
      <c r="M13" s="114">
        <v>81</v>
      </c>
      <c r="N13" s="114">
        <v>74</v>
      </c>
      <c r="O13" s="8">
        <v>100</v>
      </c>
      <c r="P13" s="89">
        <v>0</v>
      </c>
      <c r="Q13" s="89">
        <v>200</v>
      </c>
      <c r="R13" s="108">
        <f t="shared" si="0"/>
        <v>1394</v>
      </c>
      <c r="S13" s="142">
        <v>11</v>
      </c>
      <c r="T13" s="114">
        <v>96</v>
      </c>
      <c r="U13" s="14">
        <v>76</v>
      </c>
      <c r="V13" s="16">
        <v>74</v>
      </c>
      <c r="W13" s="38">
        <v>118</v>
      </c>
      <c r="X13" s="14">
        <v>80</v>
      </c>
      <c r="Y13" s="39">
        <v>76</v>
      </c>
      <c r="Z13" s="38">
        <v>106</v>
      </c>
      <c r="AA13" s="14">
        <v>73</v>
      </c>
      <c r="AB13" s="39">
        <v>66</v>
      </c>
      <c r="AC13" s="38">
        <v>96</v>
      </c>
      <c r="AD13" s="14">
        <v>89</v>
      </c>
      <c r="AE13" s="16">
        <v>68</v>
      </c>
      <c r="AF13" s="53">
        <v>100</v>
      </c>
      <c r="AG13" s="54">
        <v>0</v>
      </c>
      <c r="AH13" s="89">
        <v>230</v>
      </c>
      <c r="AI13" s="107">
        <f t="shared" si="1"/>
        <v>1348</v>
      </c>
      <c r="AJ13" s="142">
        <v>11</v>
      </c>
      <c r="AK13" s="242">
        <f t="shared" si="2"/>
        <v>2742</v>
      </c>
      <c r="AL13" s="151">
        <v>11</v>
      </c>
    </row>
    <row r="14" spans="1:38" ht="16.5" customHeight="1" x14ac:dyDescent="0.25">
      <c r="A14" s="55">
        <v>12</v>
      </c>
      <c r="B14" s="186" t="s">
        <v>9</v>
      </c>
      <c r="C14" s="38">
        <v>88</v>
      </c>
      <c r="D14" s="14">
        <v>78</v>
      </c>
      <c r="E14" s="16">
        <v>69</v>
      </c>
      <c r="F14" s="43">
        <v>90</v>
      </c>
      <c r="G14" s="44">
        <v>76</v>
      </c>
      <c r="H14" s="46">
        <v>72</v>
      </c>
      <c r="I14" s="38">
        <v>124</v>
      </c>
      <c r="J14" s="14">
        <v>84</v>
      </c>
      <c r="K14" s="16">
        <v>70</v>
      </c>
      <c r="L14" s="38">
        <v>86</v>
      </c>
      <c r="M14" s="114">
        <v>69</v>
      </c>
      <c r="N14" s="114">
        <v>67</v>
      </c>
      <c r="O14" s="53">
        <v>70</v>
      </c>
      <c r="P14" s="54"/>
      <c r="Q14" s="54">
        <v>190</v>
      </c>
      <c r="R14" s="108">
        <f t="shared" si="0"/>
        <v>1233</v>
      </c>
      <c r="S14" s="142">
        <v>12</v>
      </c>
      <c r="T14" s="58">
        <v>97</v>
      </c>
      <c r="U14" s="3">
        <v>79</v>
      </c>
      <c r="V14" s="92">
        <v>62</v>
      </c>
      <c r="W14" s="5">
        <v>75</v>
      </c>
      <c r="X14" s="3">
        <v>73</v>
      </c>
      <c r="Y14" s="6">
        <v>70</v>
      </c>
      <c r="Z14" s="5">
        <v>100</v>
      </c>
      <c r="AA14" s="3">
        <v>88</v>
      </c>
      <c r="AB14" s="6">
        <v>83</v>
      </c>
      <c r="AC14" s="5">
        <v>75</v>
      </c>
      <c r="AD14" s="3">
        <v>69</v>
      </c>
      <c r="AE14" s="92">
        <v>63</v>
      </c>
      <c r="AF14" s="8">
        <v>70</v>
      </c>
      <c r="AG14" s="89"/>
      <c r="AH14" s="54">
        <v>290</v>
      </c>
      <c r="AI14" s="107">
        <f t="shared" si="1"/>
        <v>1294</v>
      </c>
      <c r="AJ14" s="142">
        <v>12</v>
      </c>
      <c r="AK14" s="242">
        <f t="shared" si="2"/>
        <v>2527</v>
      </c>
      <c r="AL14" s="151">
        <v>12</v>
      </c>
    </row>
    <row r="15" spans="1:38" ht="16.5" customHeight="1" x14ac:dyDescent="0.25">
      <c r="A15" s="55">
        <v>13</v>
      </c>
      <c r="B15" s="186" t="s">
        <v>23</v>
      </c>
      <c r="C15" s="5">
        <v>103</v>
      </c>
      <c r="D15" s="3">
        <v>102</v>
      </c>
      <c r="E15" s="92">
        <v>86</v>
      </c>
      <c r="F15" s="5"/>
      <c r="G15" s="3"/>
      <c r="H15" s="6"/>
      <c r="I15" s="5">
        <v>118</v>
      </c>
      <c r="J15" s="3"/>
      <c r="K15" s="92"/>
      <c r="L15" s="5">
        <v>94</v>
      </c>
      <c r="M15" s="58">
        <v>75</v>
      </c>
      <c r="N15" s="58">
        <v>65</v>
      </c>
      <c r="O15" s="8">
        <v>125</v>
      </c>
      <c r="P15" s="89">
        <v>100</v>
      </c>
      <c r="Q15" s="89"/>
      <c r="R15" s="108">
        <f t="shared" si="0"/>
        <v>868</v>
      </c>
      <c r="S15" s="142">
        <v>15</v>
      </c>
      <c r="T15" s="58">
        <v>150</v>
      </c>
      <c r="U15" s="3">
        <v>77</v>
      </c>
      <c r="V15" s="92">
        <v>68</v>
      </c>
      <c r="W15" s="5">
        <v>81</v>
      </c>
      <c r="X15" s="3">
        <v>66</v>
      </c>
      <c r="Y15" s="6"/>
      <c r="Z15" s="5">
        <v>93</v>
      </c>
      <c r="AA15" s="3">
        <v>72</v>
      </c>
      <c r="AB15" s="6"/>
      <c r="AC15" s="5">
        <v>113</v>
      </c>
      <c r="AD15" s="3">
        <v>83</v>
      </c>
      <c r="AE15" s="92">
        <v>82</v>
      </c>
      <c r="AF15" s="8">
        <v>125</v>
      </c>
      <c r="AG15" s="89">
        <v>100</v>
      </c>
      <c r="AH15" s="89"/>
      <c r="AI15" s="107">
        <f t="shared" si="1"/>
        <v>1110</v>
      </c>
      <c r="AJ15" s="142">
        <v>13</v>
      </c>
      <c r="AK15" s="242">
        <f t="shared" si="2"/>
        <v>1978</v>
      </c>
      <c r="AL15" s="151">
        <v>13</v>
      </c>
    </row>
    <row r="16" spans="1:38" ht="18.75" x14ac:dyDescent="0.25">
      <c r="A16" s="55">
        <v>14</v>
      </c>
      <c r="B16" s="186" t="s">
        <v>51</v>
      </c>
      <c r="C16" s="38">
        <v>124</v>
      </c>
      <c r="D16" s="14">
        <v>106</v>
      </c>
      <c r="E16" s="16">
        <v>99</v>
      </c>
      <c r="F16" s="38"/>
      <c r="G16" s="14"/>
      <c r="H16" s="39"/>
      <c r="I16" s="38"/>
      <c r="J16" s="14"/>
      <c r="K16" s="16"/>
      <c r="L16" s="38">
        <v>128</v>
      </c>
      <c r="M16" s="114">
        <v>111</v>
      </c>
      <c r="N16" s="114">
        <v>96</v>
      </c>
      <c r="O16" s="53">
        <v>210</v>
      </c>
      <c r="P16" s="54">
        <v>115</v>
      </c>
      <c r="Q16" s="54"/>
      <c r="R16" s="108">
        <f t="shared" si="0"/>
        <v>989</v>
      </c>
      <c r="S16" s="142">
        <v>13</v>
      </c>
      <c r="T16" s="57">
        <v>126</v>
      </c>
      <c r="U16" s="25">
        <v>100</v>
      </c>
      <c r="V16" s="93">
        <v>87</v>
      </c>
      <c r="W16" s="24"/>
      <c r="X16" s="25"/>
      <c r="Y16" s="26"/>
      <c r="Z16" s="24"/>
      <c r="AA16" s="25"/>
      <c r="AB16" s="26"/>
      <c r="AC16" s="24">
        <v>132</v>
      </c>
      <c r="AD16" s="25">
        <v>114</v>
      </c>
      <c r="AE16" s="93">
        <v>101</v>
      </c>
      <c r="AF16" s="27">
        <v>210</v>
      </c>
      <c r="AG16" s="99">
        <v>115</v>
      </c>
      <c r="AH16" s="54"/>
      <c r="AI16" s="107">
        <f t="shared" si="1"/>
        <v>985</v>
      </c>
      <c r="AJ16" s="142">
        <v>14</v>
      </c>
      <c r="AK16" s="242">
        <f t="shared" si="2"/>
        <v>1974</v>
      </c>
      <c r="AL16" s="151">
        <v>14</v>
      </c>
    </row>
    <row r="17" spans="1:38" ht="18.75" x14ac:dyDescent="0.25">
      <c r="A17" s="55">
        <v>15</v>
      </c>
      <c r="B17" s="186" t="s">
        <v>25</v>
      </c>
      <c r="C17" s="5">
        <v>52</v>
      </c>
      <c r="D17" s="3">
        <v>51</v>
      </c>
      <c r="E17" s="92"/>
      <c r="F17" s="5">
        <v>105</v>
      </c>
      <c r="G17" s="3">
        <v>94</v>
      </c>
      <c r="H17" s="6"/>
      <c r="I17" s="5">
        <v>102</v>
      </c>
      <c r="J17" s="3">
        <v>77</v>
      </c>
      <c r="K17" s="92"/>
      <c r="L17" s="5">
        <v>63</v>
      </c>
      <c r="M17" s="58">
        <v>50</v>
      </c>
      <c r="N17" s="58"/>
      <c r="O17" s="8"/>
      <c r="P17" s="89">
        <v>85</v>
      </c>
      <c r="Q17" s="89">
        <v>280</v>
      </c>
      <c r="R17" s="108">
        <f t="shared" si="0"/>
        <v>959</v>
      </c>
      <c r="S17" s="142">
        <v>14</v>
      </c>
      <c r="T17" s="58">
        <v>94</v>
      </c>
      <c r="U17" s="3">
        <v>86</v>
      </c>
      <c r="V17" s="92">
        <v>64</v>
      </c>
      <c r="W17" s="5"/>
      <c r="X17" s="3"/>
      <c r="Y17" s="6"/>
      <c r="Z17" s="5"/>
      <c r="AA17" s="3"/>
      <c r="AB17" s="6"/>
      <c r="AC17" s="5">
        <v>99</v>
      </c>
      <c r="AD17" s="3">
        <v>85</v>
      </c>
      <c r="AE17" s="92">
        <v>65</v>
      </c>
      <c r="AF17" s="8"/>
      <c r="AG17" s="89">
        <v>85</v>
      </c>
      <c r="AH17" s="89"/>
      <c r="AI17" s="107">
        <f t="shared" si="1"/>
        <v>578</v>
      </c>
      <c r="AJ17" s="142">
        <v>18</v>
      </c>
      <c r="AK17" s="242">
        <f t="shared" si="2"/>
        <v>1537</v>
      </c>
      <c r="AL17" s="151">
        <v>15</v>
      </c>
    </row>
    <row r="18" spans="1:38" ht="18.75" x14ac:dyDescent="0.25">
      <c r="A18" s="55">
        <v>16</v>
      </c>
      <c r="B18" s="186" t="s">
        <v>13</v>
      </c>
      <c r="C18" s="38">
        <v>132</v>
      </c>
      <c r="D18" s="14">
        <v>54</v>
      </c>
      <c r="E18" s="16"/>
      <c r="F18" s="38"/>
      <c r="G18" s="14"/>
      <c r="H18" s="39"/>
      <c r="I18" s="38"/>
      <c r="J18" s="14"/>
      <c r="K18" s="16"/>
      <c r="L18" s="38">
        <v>137</v>
      </c>
      <c r="M18" s="114">
        <v>52</v>
      </c>
      <c r="N18" s="114"/>
      <c r="O18" s="53">
        <v>180</v>
      </c>
      <c r="P18" s="54"/>
      <c r="Q18" s="54"/>
      <c r="R18" s="108">
        <f t="shared" si="0"/>
        <v>555</v>
      </c>
      <c r="S18" s="142">
        <v>19</v>
      </c>
      <c r="T18" s="114">
        <v>113</v>
      </c>
      <c r="U18" s="14">
        <v>101</v>
      </c>
      <c r="V18" s="16">
        <v>88</v>
      </c>
      <c r="W18" s="38"/>
      <c r="X18" s="14"/>
      <c r="Y18" s="39"/>
      <c r="Z18" s="38"/>
      <c r="AA18" s="14"/>
      <c r="AB18" s="39"/>
      <c r="AC18" s="38">
        <v>130</v>
      </c>
      <c r="AD18" s="14">
        <v>122</v>
      </c>
      <c r="AE18" s="16">
        <v>102</v>
      </c>
      <c r="AF18" s="53">
        <v>180</v>
      </c>
      <c r="AG18" s="54"/>
      <c r="AH18" s="54"/>
      <c r="AI18" s="107">
        <f t="shared" si="1"/>
        <v>836</v>
      </c>
      <c r="AJ18" s="142">
        <v>15</v>
      </c>
      <c r="AK18" s="242">
        <f t="shared" si="2"/>
        <v>1391</v>
      </c>
      <c r="AL18" s="151">
        <v>16</v>
      </c>
    </row>
    <row r="19" spans="1:38" ht="18.75" x14ac:dyDescent="0.25">
      <c r="A19" s="55">
        <v>17</v>
      </c>
      <c r="B19" s="186" t="s">
        <v>76</v>
      </c>
      <c r="C19" s="38">
        <v>108</v>
      </c>
      <c r="D19" s="14">
        <v>87</v>
      </c>
      <c r="E19" s="16">
        <v>85</v>
      </c>
      <c r="F19" s="38"/>
      <c r="G19" s="14"/>
      <c r="H19" s="39"/>
      <c r="I19" s="38"/>
      <c r="J19" s="14"/>
      <c r="K19" s="16"/>
      <c r="L19" s="38">
        <v>93</v>
      </c>
      <c r="M19" s="114">
        <v>84</v>
      </c>
      <c r="N19" s="114">
        <v>77</v>
      </c>
      <c r="O19" s="53"/>
      <c r="P19" s="54">
        <v>155</v>
      </c>
      <c r="Q19" s="54"/>
      <c r="R19" s="108">
        <f t="shared" si="0"/>
        <v>689</v>
      </c>
      <c r="S19" s="142">
        <v>16</v>
      </c>
      <c r="T19" s="58">
        <v>114</v>
      </c>
      <c r="U19" s="3">
        <v>74</v>
      </c>
      <c r="V19" s="92"/>
      <c r="W19" s="5"/>
      <c r="X19" s="3"/>
      <c r="Y19" s="6"/>
      <c r="Z19" s="5"/>
      <c r="AA19" s="3"/>
      <c r="AB19" s="6"/>
      <c r="AC19" s="5">
        <v>120</v>
      </c>
      <c r="AD19" s="3">
        <v>108</v>
      </c>
      <c r="AE19" s="92"/>
      <c r="AF19" s="8"/>
      <c r="AG19" s="89">
        <v>155</v>
      </c>
      <c r="AH19" s="54"/>
      <c r="AI19" s="107">
        <f t="shared" si="1"/>
        <v>571</v>
      </c>
      <c r="AJ19" s="142">
        <v>19</v>
      </c>
      <c r="AK19" s="242">
        <f t="shared" si="2"/>
        <v>1260</v>
      </c>
      <c r="AL19" s="151">
        <v>17</v>
      </c>
    </row>
    <row r="20" spans="1:38" ht="18.75" x14ac:dyDescent="0.25">
      <c r="A20" s="55">
        <v>18</v>
      </c>
      <c r="B20" s="186" t="s">
        <v>12</v>
      </c>
      <c r="C20" s="5">
        <v>109</v>
      </c>
      <c r="D20" s="3">
        <v>68</v>
      </c>
      <c r="E20" s="92">
        <v>67</v>
      </c>
      <c r="F20" s="5"/>
      <c r="G20" s="3"/>
      <c r="H20" s="6"/>
      <c r="I20" s="5"/>
      <c r="J20" s="3"/>
      <c r="K20" s="92"/>
      <c r="L20" s="5">
        <v>100</v>
      </c>
      <c r="M20" s="58">
        <v>70</v>
      </c>
      <c r="N20" s="58">
        <v>57</v>
      </c>
      <c r="O20" s="8">
        <v>75</v>
      </c>
      <c r="P20" s="89">
        <v>90</v>
      </c>
      <c r="Q20" s="89"/>
      <c r="R20" s="108">
        <f t="shared" si="0"/>
        <v>636</v>
      </c>
      <c r="S20" s="142">
        <v>17</v>
      </c>
      <c r="T20" s="58">
        <v>81</v>
      </c>
      <c r="U20" s="3">
        <v>78</v>
      </c>
      <c r="V20" s="92">
        <v>67</v>
      </c>
      <c r="W20" s="5"/>
      <c r="X20" s="3"/>
      <c r="Y20" s="6"/>
      <c r="Z20" s="5"/>
      <c r="AA20" s="3"/>
      <c r="AB20" s="6"/>
      <c r="AC20" s="5">
        <v>84</v>
      </c>
      <c r="AD20" s="3">
        <v>70</v>
      </c>
      <c r="AE20" s="92">
        <v>67</v>
      </c>
      <c r="AF20" s="8">
        <v>75</v>
      </c>
      <c r="AG20" s="89">
        <v>90</v>
      </c>
      <c r="AH20" s="89"/>
      <c r="AI20" s="107">
        <f t="shared" si="1"/>
        <v>612</v>
      </c>
      <c r="AJ20" s="142">
        <v>17</v>
      </c>
      <c r="AK20" s="242">
        <f t="shared" si="2"/>
        <v>1248</v>
      </c>
      <c r="AL20" s="151">
        <v>18</v>
      </c>
    </row>
    <row r="21" spans="1:38" ht="26.25" x14ac:dyDescent="0.25">
      <c r="A21" s="55">
        <v>19</v>
      </c>
      <c r="B21" s="186" t="s">
        <v>93</v>
      </c>
      <c r="C21" s="38"/>
      <c r="D21" s="14"/>
      <c r="E21" s="16"/>
      <c r="F21" s="38">
        <v>85</v>
      </c>
      <c r="G21" s="14">
        <v>84</v>
      </c>
      <c r="H21" s="39"/>
      <c r="I21" s="38">
        <v>90</v>
      </c>
      <c r="J21" s="14">
        <v>66</v>
      </c>
      <c r="K21" s="16"/>
      <c r="L21" s="38"/>
      <c r="M21" s="114"/>
      <c r="N21" s="114"/>
      <c r="O21" s="53"/>
      <c r="P21" s="54"/>
      <c r="Q21" s="54">
        <v>120</v>
      </c>
      <c r="R21" s="108">
        <f t="shared" si="0"/>
        <v>445</v>
      </c>
      <c r="S21" s="142">
        <v>24</v>
      </c>
      <c r="T21" s="114"/>
      <c r="U21" s="14"/>
      <c r="V21" s="16"/>
      <c r="W21" s="38">
        <v>120</v>
      </c>
      <c r="X21" s="14">
        <v>77</v>
      </c>
      <c r="Y21" s="39">
        <v>69</v>
      </c>
      <c r="Z21" s="38">
        <v>96</v>
      </c>
      <c r="AA21" s="14">
        <v>75</v>
      </c>
      <c r="AB21" s="39">
        <v>71</v>
      </c>
      <c r="AC21" s="38"/>
      <c r="AD21" s="14"/>
      <c r="AE21" s="16"/>
      <c r="AF21" s="53"/>
      <c r="AG21" s="54"/>
      <c r="AH21" s="54">
        <v>200</v>
      </c>
      <c r="AI21" s="107">
        <f t="shared" si="1"/>
        <v>708</v>
      </c>
      <c r="AJ21" s="142">
        <v>16</v>
      </c>
      <c r="AK21" s="242">
        <f t="shared" si="2"/>
        <v>1153</v>
      </c>
      <c r="AL21" s="151">
        <v>19</v>
      </c>
    </row>
    <row r="22" spans="1:38" ht="18.75" x14ac:dyDescent="0.25">
      <c r="A22" s="55">
        <v>20</v>
      </c>
      <c r="B22" s="186" t="s">
        <v>31</v>
      </c>
      <c r="C22" s="38">
        <v>93</v>
      </c>
      <c r="D22" s="14"/>
      <c r="E22" s="16"/>
      <c r="F22" s="38">
        <v>101</v>
      </c>
      <c r="G22" s="14"/>
      <c r="H22" s="39"/>
      <c r="I22" s="38">
        <v>109</v>
      </c>
      <c r="J22" s="14"/>
      <c r="K22" s="16"/>
      <c r="L22" s="38">
        <v>92</v>
      </c>
      <c r="M22" s="114"/>
      <c r="N22" s="114"/>
      <c r="O22" s="53"/>
      <c r="P22" s="54"/>
      <c r="Q22" s="54">
        <v>76</v>
      </c>
      <c r="R22" s="108">
        <f t="shared" si="0"/>
        <v>471</v>
      </c>
      <c r="S22" s="142">
        <v>22</v>
      </c>
      <c r="T22" s="114">
        <v>89</v>
      </c>
      <c r="U22" s="14"/>
      <c r="V22" s="16"/>
      <c r="W22" s="38">
        <v>104</v>
      </c>
      <c r="X22" s="14"/>
      <c r="Y22" s="39"/>
      <c r="Z22" s="38">
        <v>99</v>
      </c>
      <c r="AA22" s="14"/>
      <c r="AB22" s="39"/>
      <c r="AC22" s="38">
        <v>91</v>
      </c>
      <c r="AD22" s="14"/>
      <c r="AE22" s="16"/>
      <c r="AF22" s="53"/>
      <c r="AG22" s="54"/>
      <c r="AH22" s="54">
        <v>73</v>
      </c>
      <c r="AI22" s="107">
        <f t="shared" si="1"/>
        <v>456</v>
      </c>
      <c r="AJ22" s="142">
        <v>20</v>
      </c>
      <c r="AK22" s="242">
        <f t="shared" si="2"/>
        <v>927</v>
      </c>
      <c r="AL22" s="151">
        <v>20</v>
      </c>
    </row>
    <row r="23" spans="1:38" ht="18.75" x14ac:dyDescent="0.25">
      <c r="A23" s="55">
        <v>21</v>
      </c>
      <c r="B23" s="186" t="s">
        <v>39</v>
      </c>
      <c r="C23" s="38">
        <v>71</v>
      </c>
      <c r="D23" s="14">
        <v>66</v>
      </c>
      <c r="E23" s="16">
        <v>49</v>
      </c>
      <c r="F23" s="38"/>
      <c r="G23" s="14"/>
      <c r="H23" s="39"/>
      <c r="I23" s="38"/>
      <c r="J23" s="14"/>
      <c r="K23" s="16"/>
      <c r="L23" s="38">
        <v>83</v>
      </c>
      <c r="M23" s="114">
        <v>82</v>
      </c>
      <c r="N23" s="114">
        <v>78</v>
      </c>
      <c r="O23" s="53">
        <v>110</v>
      </c>
      <c r="P23" s="54"/>
      <c r="Q23" s="54"/>
      <c r="R23" s="108">
        <f t="shared" si="0"/>
        <v>539</v>
      </c>
      <c r="S23" s="142">
        <v>20</v>
      </c>
      <c r="T23" s="114">
        <v>95</v>
      </c>
      <c r="U23" s="14"/>
      <c r="V23" s="16"/>
      <c r="W23" s="38"/>
      <c r="X23" s="14"/>
      <c r="Y23" s="39"/>
      <c r="Z23" s="38"/>
      <c r="AA23" s="14"/>
      <c r="AB23" s="39"/>
      <c r="AC23" s="38">
        <v>95</v>
      </c>
      <c r="AD23" s="14"/>
      <c r="AE23" s="16"/>
      <c r="AF23" s="53">
        <v>110</v>
      </c>
      <c r="AG23" s="54"/>
      <c r="AH23" s="54"/>
      <c r="AI23" s="107">
        <f t="shared" si="1"/>
        <v>300</v>
      </c>
      <c r="AJ23" s="142">
        <v>21</v>
      </c>
      <c r="AK23" s="242">
        <f t="shared" si="2"/>
        <v>839</v>
      </c>
      <c r="AL23" s="151">
        <v>21</v>
      </c>
    </row>
    <row r="24" spans="1:38" ht="18.75" x14ac:dyDescent="0.25">
      <c r="A24" s="55">
        <v>22</v>
      </c>
      <c r="B24" s="186" t="s">
        <v>3</v>
      </c>
      <c r="C24" s="38"/>
      <c r="D24" s="14"/>
      <c r="E24" s="16"/>
      <c r="F24" s="38">
        <v>150</v>
      </c>
      <c r="G24" s="14"/>
      <c r="H24" s="39"/>
      <c r="I24" s="38">
        <v>150</v>
      </c>
      <c r="J24" s="14"/>
      <c r="K24" s="16"/>
      <c r="L24" s="38"/>
      <c r="M24" s="114"/>
      <c r="N24" s="114"/>
      <c r="O24" s="53"/>
      <c r="P24" s="54"/>
      <c r="Q24" s="54">
        <v>140</v>
      </c>
      <c r="R24" s="108">
        <f t="shared" si="0"/>
        <v>440</v>
      </c>
      <c r="S24" s="142">
        <v>25</v>
      </c>
      <c r="T24" s="114"/>
      <c r="U24" s="14"/>
      <c r="V24" s="16"/>
      <c r="W24" s="38">
        <v>101</v>
      </c>
      <c r="X24" s="14"/>
      <c r="Y24" s="39"/>
      <c r="Z24" s="38">
        <v>126</v>
      </c>
      <c r="AA24" s="14"/>
      <c r="AB24" s="39"/>
      <c r="AC24" s="38"/>
      <c r="AD24" s="14"/>
      <c r="AE24" s="16"/>
      <c r="AF24" s="53"/>
      <c r="AG24" s="54"/>
      <c r="AH24" s="54"/>
      <c r="AI24" s="107">
        <f t="shared" si="1"/>
        <v>227</v>
      </c>
      <c r="AJ24" s="142">
        <v>22</v>
      </c>
      <c r="AK24" s="242">
        <f t="shared" si="2"/>
        <v>667</v>
      </c>
      <c r="AL24" s="151">
        <v>22</v>
      </c>
    </row>
    <row r="25" spans="1:38" ht="18.75" x14ac:dyDescent="0.25">
      <c r="A25" s="55">
        <v>23</v>
      </c>
      <c r="B25" s="186" t="s">
        <v>66</v>
      </c>
      <c r="C25" s="38">
        <v>89</v>
      </c>
      <c r="D25" s="14"/>
      <c r="E25" s="16"/>
      <c r="F25" s="38">
        <v>91</v>
      </c>
      <c r="G25" s="14"/>
      <c r="H25" s="39"/>
      <c r="I25" s="38">
        <v>88</v>
      </c>
      <c r="J25" s="14"/>
      <c r="K25" s="16"/>
      <c r="L25" s="38">
        <v>97</v>
      </c>
      <c r="M25" s="114"/>
      <c r="N25" s="114"/>
      <c r="O25" s="53">
        <v>85</v>
      </c>
      <c r="P25" s="54"/>
      <c r="Q25" s="54"/>
      <c r="R25" s="108">
        <f t="shared" si="0"/>
        <v>450</v>
      </c>
      <c r="S25" s="142">
        <v>23</v>
      </c>
      <c r="T25" s="114">
        <v>91</v>
      </c>
      <c r="U25" s="14"/>
      <c r="V25" s="16"/>
      <c r="W25" s="38"/>
      <c r="X25" s="14"/>
      <c r="Y25" s="39"/>
      <c r="Z25" s="38"/>
      <c r="AA25" s="14"/>
      <c r="AB25" s="39"/>
      <c r="AC25" s="38"/>
      <c r="AD25" s="14"/>
      <c r="AE25" s="16"/>
      <c r="AF25" s="53">
        <v>85</v>
      </c>
      <c r="AG25" s="54"/>
      <c r="AH25" s="54"/>
      <c r="AI25" s="107">
        <f t="shared" si="1"/>
        <v>176</v>
      </c>
      <c r="AJ25" s="142">
        <v>24</v>
      </c>
      <c r="AK25" s="242">
        <f t="shared" si="2"/>
        <v>626</v>
      </c>
      <c r="AL25" s="151">
        <v>23</v>
      </c>
    </row>
    <row r="26" spans="1:38" ht="18.75" x14ac:dyDescent="0.25">
      <c r="A26" s="55">
        <v>24</v>
      </c>
      <c r="B26" s="186" t="s">
        <v>56</v>
      </c>
      <c r="C26" s="38">
        <v>84</v>
      </c>
      <c r="D26" s="14">
        <v>80</v>
      </c>
      <c r="E26" s="16">
        <v>55</v>
      </c>
      <c r="F26" s="38">
        <v>71</v>
      </c>
      <c r="G26" s="14"/>
      <c r="H26" s="39"/>
      <c r="I26" s="38">
        <v>64</v>
      </c>
      <c r="J26" s="14"/>
      <c r="K26" s="16"/>
      <c r="L26" s="38">
        <v>85</v>
      </c>
      <c r="M26" s="114">
        <v>61</v>
      </c>
      <c r="N26" s="114">
        <v>60</v>
      </c>
      <c r="O26" s="53">
        <v>60</v>
      </c>
      <c r="P26" s="54"/>
      <c r="Q26" s="54"/>
      <c r="R26" s="108">
        <f t="shared" si="0"/>
        <v>620</v>
      </c>
      <c r="S26" s="142">
        <v>18</v>
      </c>
      <c r="T26" s="114"/>
      <c r="U26" s="14"/>
      <c r="V26" s="16"/>
      <c r="W26" s="38"/>
      <c r="X26" s="14"/>
      <c r="Y26" s="39"/>
      <c r="Z26" s="38"/>
      <c r="AA26" s="14"/>
      <c r="AB26" s="39"/>
      <c r="AC26" s="38"/>
      <c r="AD26" s="14"/>
      <c r="AE26" s="16"/>
      <c r="AF26" s="53">
        <v>0</v>
      </c>
      <c r="AG26" s="54"/>
      <c r="AH26" s="54"/>
      <c r="AI26" s="107">
        <f t="shared" si="1"/>
        <v>0</v>
      </c>
      <c r="AJ26" s="142">
        <v>26</v>
      </c>
      <c r="AK26" s="242">
        <f t="shared" si="2"/>
        <v>620</v>
      </c>
      <c r="AL26" s="151">
        <v>24</v>
      </c>
    </row>
    <row r="27" spans="1:38" ht="18.75" x14ac:dyDescent="0.25">
      <c r="A27" s="55">
        <v>25</v>
      </c>
      <c r="B27" s="186" t="s">
        <v>8</v>
      </c>
      <c r="C27" s="38">
        <v>116</v>
      </c>
      <c r="D27" s="14"/>
      <c r="E27" s="16"/>
      <c r="F27" s="38"/>
      <c r="G27" s="14"/>
      <c r="H27" s="39"/>
      <c r="I27" s="38">
        <v>94</v>
      </c>
      <c r="J27" s="14"/>
      <c r="K27" s="16"/>
      <c r="L27" s="38">
        <v>150</v>
      </c>
      <c r="M27" s="114"/>
      <c r="N27" s="114"/>
      <c r="O27" s="53"/>
      <c r="P27" s="54"/>
      <c r="Q27" s="54">
        <v>76</v>
      </c>
      <c r="R27" s="108">
        <f t="shared" si="0"/>
        <v>436</v>
      </c>
      <c r="S27" s="142">
        <v>26</v>
      </c>
      <c r="T27" s="114"/>
      <c r="U27" s="14"/>
      <c r="V27" s="16"/>
      <c r="W27" s="38">
        <v>74</v>
      </c>
      <c r="X27" s="14"/>
      <c r="Y27" s="39"/>
      <c r="Z27" s="38">
        <v>65</v>
      </c>
      <c r="AA27" s="14"/>
      <c r="AB27" s="39"/>
      <c r="AC27" s="38"/>
      <c r="AD27" s="14"/>
      <c r="AE27" s="16"/>
      <c r="AF27" s="53"/>
      <c r="AG27" s="54"/>
      <c r="AH27" s="54"/>
      <c r="AI27" s="107">
        <f t="shared" si="1"/>
        <v>139</v>
      </c>
      <c r="AJ27" s="142">
        <v>25</v>
      </c>
      <c r="AK27" s="242">
        <f t="shared" si="2"/>
        <v>575</v>
      </c>
      <c r="AL27" s="151">
        <v>25</v>
      </c>
    </row>
    <row r="28" spans="1:38" ht="18.75" x14ac:dyDescent="0.25">
      <c r="A28" s="55">
        <v>26</v>
      </c>
      <c r="B28" s="186" t="s">
        <v>92</v>
      </c>
      <c r="C28" s="38">
        <v>73</v>
      </c>
      <c r="D28" s="14">
        <v>65</v>
      </c>
      <c r="E28" s="16">
        <v>62</v>
      </c>
      <c r="F28" s="38"/>
      <c r="G28" s="14"/>
      <c r="H28" s="39"/>
      <c r="I28" s="38"/>
      <c r="J28" s="14"/>
      <c r="K28" s="16"/>
      <c r="L28" s="38">
        <v>110</v>
      </c>
      <c r="M28" s="114">
        <v>80</v>
      </c>
      <c r="N28" s="114">
        <v>68</v>
      </c>
      <c r="O28" s="53">
        <v>65</v>
      </c>
      <c r="P28" s="54"/>
      <c r="Q28" s="54"/>
      <c r="R28" s="108">
        <f t="shared" si="0"/>
        <v>523</v>
      </c>
      <c r="S28" s="142">
        <v>21</v>
      </c>
      <c r="T28" s="114"/>
      <c r="U28" s="14"/>
      <c r="V28" s="16"/>
      <c r="W28" s="38"/>
      <c r="X28" s="14"/>
      <c r="Y28" s="39"/>
      <c r="Z28" s="38"/>
      <c r="AA28" s="14"/>
      <c r="AB28" s="39"/>
      <c r="AC28" s="38"/>
      <c r="AD28" s="14"/>
      <c r="AE28" s="16"/>
      <c r="AF28" s="53">
        <v>0</v>
      </c>
      <c r="AG28" s="54"/>
      <c r="AH28" s="54"/>
      <c r="AI28" s="107">
        <f t="shared" si="1"/>
        <v>0</v>
      </c>
      <c r="AJ28" s="142">
        <v>27</v>
      </c>
      <c r="AK28" s="242">
        <f t="shared" si="2"/>
        <v>523</v>
      </c>
      <c r="AL28" s="151">
        <v>26</v>
      </c>
    </row>
    <row r="29" spans="1:38" ht="18.75" x14ac:dyDescent="0.25">
      <c r="A29" s="55">
        <v>27</v>
      </c>
      <c r="B29" s="186" t="s">
        <v>91</v>
      </c>
      <c r="C29" s="38">
        <v>90</v>
      </c>
      <c r="D29" s="14"/>
      <c r="E29" s="16"/>
      <c r="F29" s="38"/>
      <c r="G29" s="14"/>
      <c r="H29" s="39"/>
      <c r="I29" s="38"/>
      <c r="J29" s="14"/>
      <c r="K29" s="16"/>
      <c r="L29" s="38">
        <v>124</v>
      </c>
      <c r="M29" s="114"/>
      <c r="N29" s="114"/>
      <c r="O29" s="53"/>
      <c r="P29" s="54"/>
      <c r="Q29" s="54"/>
      <c r="R29" s="108">
        <f t="shared" si="0"/>
        <v>214</v>
      </c>
      <c r="S29" s="142">
        <v>27</v>
      </c>
      <c r="T29" s="114"/>
      <c r="U29" s="14"/>
      <c r="V29" s="16"/>
      <c r="W29" s="38"/>
      <c r="X29" s="14"/>
      <c r="Y29" s="39"/>
      <c r="Z29" s="38"/>
      <c r="AA29" s="14"/>
      <c r="AB29" s="39"/>
      <c r="AC29" s="38"/>
      <c r="AD29" s="14"/>
      <c r="AE29" s="16"/>
      <c r="AF29" s="53"/>
      <c r="AG29" s="54"/>
      <c r="AH29" s="54"/>
      <c r="AI29" s="107">
        <f t="shared" si="1"/>
        <v>0</v>
      </c>
      <c r="AJ29" s="142">
        <v>28</v>
      </c>
      <c r="AK29" s="242">
        <f t="shared" si="2"/>
        <v>214</v>
      </c>
      <c r="AL29" s="151">
        <v>27</v>
      </c>
    </row>
    <row r="30" spans="1:38" ht="18.75" x14ac:dyDescent="0.25">
      <c r="A30" s="55">
        <v>28</v>
      </c>
      <c r="B30" s="186" t="s">
        <v>40</v>
      </c>
      <c r="C30" s="38"/>
      <c r="D30" s="14"/>
      <c r="E30" s="16"/>
      <c r="F30" s="38"/>
      <c r="G30" s="14"/>
      <c r="H30" s="39"/>
      <c r="I30" s="38"/>
      <c r="J30" s="14"/>
      <c r="K30" s="16"/>
      <c r="L30" s="38"/>
      <c r="M30" s="114"/>
      <c r="N30" s="114"/>
      <c r="O30" s="27"/>
      <c r="P30" s="99"/>
      <c r="Q30" s="99"/>
      <c r="R30" s="108">
        <f t="shared" si="0"/>
        <v>0</v>
      </c>
      <c r="S30" s="142">
        <v>29</v>
      </c>
      <c r="T30" s="114">
        <v>104</v>
      </c>
      <c r="U30" s="14"/>
      <c r="V30" s="16"/>
      <c r="W30" s="38"/>
      <c r="X30" s="14"/>
      <c r="Y30" s="39"/>
      <c r="Z30" s="38"/>
      <c r="AA30" s="14"/>
      <c r="AB30" s="39"/>
      <c r="AC30" s="38">
        <v>87</v>
      </c>
      <c r="AD30" s="14"/>
      <c r="AE30" s="16"/>
      <c r="AF30" s="53"/>
      <c r="AG30" s="54"/>
      <c r="AH30" s="99"/>
      <c r="AI30" s="107">
        <f t="shared" si="1"/>
        <v>191</v>
      </c>
      <c r="AJ30" s="142">
        <v>23</v>
      </c>
      <c r="AK30" s="242">
        <f t="shared" si="2"/>
        <v>191</v>
      </c>
      <c r="AL30" s="151">
        <v>28</v>
      </c>
    </row>
    <row r="31" spans="1:38" ht="19.5" thickBot="1" x14ac:dyDescent="0.3">
      <c r="A31" s="55">
        <v>29</v>
      </c>
      <c r="B31" s="186" t="s">
        <v>1</v>
      </c>
      <c r="C31" s="38">
        <v>82</v>
      </c>
      <c r="D31" s="14"/>
      <c r="E31" s="16"/>
      <c r="F31" s="38"/>
      <c r="G31" s="14"/>
      <c r="H31" s="39"/>
      <c r="I31" s="38"/>
      <c r="J31" s="14"/>
      <c r="K31" s="16"/>
      <c r="L31" s="38">
        <v>99</v>
      </c>
      <c r="M31" s="114"/>
      <c r="N31" s="114"/>
      <c r="O31" s="53"/>
      <c r="P31" s="54"/>
      <c r="Q31" s="54"/>
      <c r="R31" s="108">
        <f t="shared" si="0"/>
        <v>181</v>
      </c>
      <c r="S31" s="143">
        <v>28</v>
      </c>
      <c r="T31" s="114"/>
      <c r="U31" s="14"/>
      <c r="V31" s="16"/>
      <c r="W31" s="38"/>
      <c r="X31" s="14"/>
      <c r="Y31" s="39"/>
      <c r="Z31" s="38"/>
      <c r="AA31" s="14"/>
      <c r="AB31" s="39"/>
      <c r="AC31" s="38"/>
      <c r="AD31" s="14"/>
      <c r="AE31" s="16"/>
      <c r="AF31" s="53"/>
      <c r="AG31" s="54"/>
      <c r="AH31" s="54"/>
      <c r="AI31" s="107">
        <f t="shared" si="1"/>
        <v>0</v>
      </c>
      <c r="AJ31" s="143">
        <v>29</v>
      </c>
      <c r="AK31" s="242">
        <f t="shared" si="2"/>
        <v>181</v>
      </c>
      <c r="AL31" s="152">
        <v>29</v>
      </c>
    </row>
    <row r="32" spans="1:38" x14ac:dyDescent="0.25">
      <c r="B32" s="110"/>
      <c r="C32" s="110"/>
      <c r="D32" s="110"/>
      <c r="E32" s="110"/>
      <c r="F32" s="118"/>
      <c r="G32" s="118"/>
      <c r="H32" s="118"/>
      <c r="I32" s="118"/>
      <c r="J32" s="118"/>
      <c r="K32" s="118"/>
      <c r="L32" s="118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</row>
    <row r="33" spans="2:38" x14ac:dyDescent="0.25">
      <c r="B33" s="110"/>
      <c r="C33" s="110"/>
      <c r="D33" s="110"/>
      <c r="E33" s="110"/>
      <c r="F33" s="118"/>
      <c r="G33" s="118"/>
      <c r="H33" s="118"/>
      <c r="I33" s="118"/>
      <c r="J33" s="118"/>
      <c r="K33" s="118"/>
      <c r="L33" s="118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</row>
    <row r="34" spans="2:38" x14ac:dyDescent="0.25">
      <c r="B34" s="110"/>
      <c r="C34" s="110"/>
      <c r="D34" s="110"/>
      <c r="E34" s="110"/>
      <c r="F34" s="118"/>
      <c r="G34" s="118"/>
      <c r="H34" s="118"/>
      <c r="I34" s="118"/>
      <c r="J34" s="118"/>
      <c r="K34" s="118"/>
      <c r="L34" s="118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</row>
    <row r="35" spans="2:38" x14ac:dyDescent="0.25">
      <c r="B35" s="110"/>
      <c r="C35" s="110"/>
      <c r="D35" s="110"/>
      <c r="E35" s="110"/>
      <c r="F35" s="118"/>
      <c r="G35" s="118"/>
      <c r="H35" s="118"/>
      <c r="I35" s="118"/>
      <c r="J35" s="118"/>
      <c r="K35" s="118"/>
      <c r="L35" s="118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</row>
    <row r="36" spans="2:38" x14ac:dyDescent="0.25">
      <c r="B36" s="110"/>
      <c r="C36" s="110"/>
      <c r="D36" s="110"/>
      <c r="E36" s="110"/>
      <c r="F36" s="118"/>
      <c r="G36" s="118"/>
      <c r="H36" s="118"/>
      <c r="I36" s="118"/>
      <c r="J36" s="118"/>
      <c r="K36" s="118"/>
      <c r="L36" s="118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</row>
    <row r="37" spans="2:38" x14ac:dyDescent="0.25">
      <c r="B37" s="110"/>
      <c r="C37" s="110"/>
      <c r="D37" s="110"/>
      <c r="E37" s="110"/>
      <c r="F37" s="118"/>
      <c r="G37" s="118"/>
      <c r="H37" s="118"/>
      <c r="I37" s="118"/>
      <c r="J37" s="118"/>
      <c r="K37" s="118"/>
      <c r="L37" s="118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</row>
    <row r="38" spans="2:38" x14ac:dyDescent="0.25">
      <c r="B38" s="110"/>
      <c r="C38" s="110"/>
      <c r="D38" s="110"/>
      <c r="E38" s="110"/>
      <c r="F38" s="118"/>
      <c r="G38" s="118"/>
      <c r="H38" s="118"/>
      <c r="I38" s="118"/>
      <c r="J38" s="118"/>
      <c r="K38" s="118"/>
      <c r="L38" s="118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</row>
    <row r="39" spans="2:38" x14ac:dyDescent="0.25">
      <c r="B39" s="110"/>
      <c r="C39" s="110"/>
      <c r="D39" s="110"/>
      <c r="E39" s="110"/>
      <c r="F39" s="118"/>
      <c r="G39" s="118"/>
      <c r="H39" s="118"/>
      <c r="I39" s="118"/>
      <c r="J39" s="118"/>
      <c r="K39" s="118"/>
      <c r="L39" s="118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</row>
    <row r="40" spans="2:38" x14ac:dyDescent="0.25">
      <c r="B40" s="110"/>
      <c r="C40" s="110"/>
      <c r="D40" s="110"/>
      <c r="E40" s="110"/>
      <c r="F40" s="118"/>
      <c r="G40" s="118"/>
      <c r="H40" s="118"/>
      <c r="I40" s="118"/>
      <c r="J40" s="118"/>
      <c r="K40" s="118"/>
      <c r="L40" s="118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</row>
    <row r="41" spans="2:38" x14ac:dyDescent="0.25">
      <c r="B41" s="110"/>
      <c r="C41" s="110"/>
      <c r="D41" s="110"/>
      <c r="E41" s="110"/>
      <c r="F41" s="118"/>
      <c r="G41" s="118"/>
      <c r="H41" s="118"/>
      <c r="I41" s="118"/>
      <c r="J41" s="118"/>
      <c r="K41" s="118"/>
      <c r="L41" s="118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</row>
    <row r="42" spans="2:38" x14ac:dyDescent="0.25">
      <c r="B42" s="56"/>
      <c r="C42" s="56"/>
      <c r="D42" s="56"/>
      <c r="E42" s="56"/>
      <c r="F42" s="119"/>
      <c r="G42" s="119"/>
      <c r="H42" s="119"/>
      <c r="I42" s="119"/>
      <c r="J42" s="119"/>
      <c r="K42" s="119"/>
      <c r="L42" s="119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</row>
    <row r="43" spans="2:38" x14ac:dyDescent="0.25">
      <c r="B43" s="56"/>
      <c r="C43" s="56"/>
      <c r="D43" s="56"/>
      <c r="E43" s="56"/>
      <c r="F43" s="119"/>
      <c r="G43" s="119"/>
      <c r="H43" s="119"/>
      <c r="I43" s="119"/>
      <c r="J43" s="119"/>
      <c r="K43" s="119"/>
      <c r="L43" s="119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</row>
    <row r="44" spans="2:38" x14ac:dyDescent="0.25">
      <c r="B44" s="56"/>
      <c r="C44" s="56"/>
      <c r="D44" s="56"/>
      <c r="E44" s="56"/>
      <c r="F44" s="119"/>
      <c r="G44" s="119"/>
      <c r="H44" s="119"/>
      <c r="I44" s="119"/>
      <c r="J44" s="119"/>
      <c r="K44" s="119"/>
      <c r="L44" s="119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</row>
    <row r="45" spans="2:38" x14ac:dyDescent="0.25">
      <c r="B45" s="56"/>
      <c r="C45" s="56"/>
      <c r="D45" s="56"/>
      <c r="E45" s="56"/>
      <c r="F45" s="119"/>
      <c r="G45" s="119"/>
      <c r="H45" s="119"/>
      <c r="I45" s="119"/>
      <c r="J45" s="119"/>
      <c r="K45" s="119"/>
      <c r="L45" s="119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</row>
  </sheetData>
  <sortState ref="B3:AK31">
    <sortCondition descending="1" ref="AK3:AK31"/>
  </sortState>
  <mergeCells count="14">
    <mergeCell ref="A1:A2"/>
    <mergeCell ref="B1:B2"/>
    <mergeCell ref="C1:S1"/>
    <mergeCell ref="T1:AJ1"/>
    <mergeCell ref="AK1:AK2"/>
    <mergeCell ref="AL1:AL2"/>
    <mergeCell ref="C2:E2"/>
    <mergeCell ref="L2:N2"/>
    <mergeCell ref="T2:V2"/>
    <mergeCell ref="AC2:AE2"/>
    <mergeCell ref="Z2:AB2"/>
    <mergeCell ref="W2:Y2"/>
    <mergeCell ref="F2:H2"/>
    <mergeCell ref="I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Общая</vt:lpstr>
      <vt:lpstr>Общекомандный</vt:lpstr>
      <vt:lpstr>мужчины, женщины</vt:lpstr>
      <vt:lpstr>юниоры, юниорки</vt:lpstr>
      <vt:lpstr>2000-2001</vt:lpstr>
      <vt:lpstr>2002-2003</vt:lpstr>
      <vt:lpstr>2004-2005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GEG</dc:creator>
  <cp:lastModifiedBy>НР</cp:lastModifiedBy>
  <cp:lastPrinted>2019-04-11T08:47:30Z</cp:lastPrinted>
  <dcterms:created xsi:type="dcterms:W3CDTF">2011-05-23T04:18:39Z</dcterms:created>
  <dcterms:modified xsi:type="dcterms:W3CDTF">2019-04-22T08:31:45Z</dcterms:modified>
</cp:coreProperties>
</file>