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25" windowWidth="15195" windowHeight="8325" activeTab="1"/>
  </bookViews>
  <sheets>
    <sheet name="Общая" sheetId="7" r:id="rId1"/>
    <sheet name="общекомандный " sheetId="8" r:id="rId2"/>
    <sheet name="мужчины, женщины" sheetId="5" r:id="rId3"/>
    <sheet name="юниоры, юниорки" sheetId="2" r:id="rId4"/>
    <sheet name="1999-2000" sheetId="4" r:id="rId5"/>
    <sheet name="2001-2002" sheetId="3" r:id="rId6"/>
    <sheet name="2003-2004" sheetId="6" r:id="rId7"/>
  </sheets>
  <calcPr calcId="125725"/>
</workbook>
</file>

<file path=xl/calcChain.xml><?xml version="1.0" encoding="utf-8"?>
<calcChain xmlns="http://schemas.openxmlformats.org/spreadsheetml/2006/main">
  <c r="BH7" i="2"/>
  <c r="AX35" i="8" l="1"/>
  <c r="AL35"/>
  <c r="Z35"/>
  <c r="N35"/>
  <c r="BH35"/>
  <c r="BI35" s="1"/>
  <c r="BH36"/>
  <c r="BH30"/>
  <c r="BH32"/>
  <c r="BH46"/>
  <c r="BH47"/>
  <c r="BH42"/>
  <c r="BH39"/>
  <c r="BH22"/>
  <c r="BH43"/>
  <c r="BH26"/>
  <c r="BH10"/>
  <c r="BH44"/>
  <c r="BH33"/>
  <c r="BH5"/>
  <c r="BH11"/>
  <c r="BH18"/>
  <c r="BH14"/>
  <c r="BH37"/>
  <c r="BH13"/>
  <c r="BH31"/>
  <c r="BH45"/>
  <c r="BI45" s="1"/>
  <c r="BH12"/>
  <c r="BH41"/>
  <c r="BH27"/>
  <c r="BH25"/>
  <c r="BH8"/>
  <c r="BH38"/>
  <c r="BH29"/>
  <c r="BH23"/>
  <c r="BH7"/>
  <c r="BH19"/>
  <c r="BH40"/>
  <c r="BH9"/>
  <c r="BH15"/>
  <c r="BH34"/>
  <c r="BH3"/>
  <c r="BH6"/>
  <c r="BH17"/>
  <c r="BH48"/>
  <c r="BH4"/>
  <c r="BH24"/>
  <c r="BH21"/>
  <c r="BH20"/>
  <c r="BH28"/>
  <c r="BH16"/>
  <c r="AL45"/>
  <c r="Z45"/>
  <c r="N45"/>
  <c r="AX45"/>
  <c r="AX36"/>
  <c r="AX30"/>
  <c r="AX32"/>
  <c r="AX46"/>
  <c r="AX47"/>
  <c r="AX42"/>
  <c r="AX39"/>
  <c r="AX22"/>
  <c r="AX43"/>
  <c r="AX26"/>
  <c r="AX10"/>
  <c r="AX44"/>
  <c r="AX33"/>
  <c r="AX5"/>
  <c r="AX11"/>
  <c r="AX18"/>
  <c r="AX14"/>
  <c r="AX37"/>
  <c r="AX13"/>
  <c r="AX31"/>
  <c r="AX12"/>
  <c r="AX41"/>
  <c r="AX27"/>
  <c r="AX25"/>
  <c r="AX8"/>
  <c r="AX38"/>
  <c r="AX29"/>
  <c r="AX23"/>
  <c r="AX7"/>
  <c r="AX19"/>
  <c r="AX40"/>
  <c r="AX9"/>
  <c r="AX15"/>
  <c r="AX34"/>
  <c r="AX3"/>
  <c r="AX6"/>
  <c r="AX17"/>
  <c r="AX48"/>
  <c r="AX4"/>
  <c r="AX24"/>
  <c r="AX21"/>
  <c r="AX20"/>
  <c r="AX28"/>
  <c r="AX16"/>
  <c r="AL4"/>
  <c r="BI33" l="1"/>
  <c r="BI4"/>
  <c r="BI44"/>
  <c r="BI46"/>
  <c r="BI24"/>
  <c r="BI18"/>
  <c r="Z4"/>
  <c r="Z24"/>
  <c r="Z21"/>
  <c r="Z20"/>
  <c r="Z28"/>
  <c r="N41"/>
  <c r="AL36"/>
  <c r="BI36" s="1"/>
  <c r="AL30"/>
  <c r="BI30" s="1"/>
  <c r="AL32"/>
  <c r="AL46"/>
  <c r="AL47"/>
  <c r="BI47" s="1"/>
  <c r="AL42"/>
  <c r="BI42" s="1"/>
  <c r="AL39"/>
  <c r="AL22"/>
  <c r="BI22" s="1"/>
  <c r="AL43"/>
  <c r="BI43" s="1"/>
  <c r="AL26"/>
  <c r="BI26" s="1"/>
  <c r="AL10"/>
  <c r="AL44"/>
  <c r="AL33"/>
  <c r="AL5"/>
  <c r="BI5" s="1"/>
  <c r="AL11"/>
  <c r="AL18"/>
  <c r="AL14"/>
  <c r="BI14" s="1"/>
  <c r="AL37"/>
  <c r="AL13"/>
  <c r="AL31"/>
  <c r="BI31" s="1"/>
  <c r="AL12"/>
  <c r="BI12" s="1"/>
  <c r="AL41"/>
  <c r="BI41" s="1"/>
  <c r="AL27"/>
  <c r="AL25"/>
  <c r="BI25" s="1"/>
  <c r="AL8"/>
  <c r="BI8" s="1"/>
  <c r="AL38"/>
  <c r="BI38" s="1"/>
  <c r="AL29"/>
  <c r="BI29" s="1"/>
  <c r="AL23"/>
  <c r="BI23" s="1"/>
  <c r="AL7"/>
  <c r="BI7" s="1"/>
  <c r="AL19"/>
  <c r="BI19" s="1"/>
  <c r="AL40"/>
  <c r="BI40" s="1"/>
  <c r="AL9"/>
  <c r="BI9" s="1"/>
  <c r="AL15"/>
  <c r="AL34"/>
  <c r="BI34" s="1"/>
  <c r="AL3"/>
  <c r="BI3" s="1"/>
  <c r="AL6"/>
  <c r="AL17"/>
  <c r="BI17" s="1"/>
  <c r="AL48"/>
  <c r="BI48" s="1"/>
  <c r="AL24"/>
  <c r="AL21"/>
  <c r="AL20"/>
  <c r="AL28"/>
  <c r="BI28" s="1"/>
  <c r="AL16"/>
  <c r="Z36"/>
  <c r="Z30"/>
  <c r="Z32"/>
  <c r="BI32" s="1"/>
  <c r="Z46"/>
  <c r="Z47"/>
  <c r="Z42"/>
  <c r="Z39"/>
  <c r="BI39" s="1"/>
  <c r="Z22"/>
  <c r="Z43"/>
  <c r="Z26"/>
  <c r="Z10"/>
  <c r="Z44"/>
  <c r="Z33"/>
  <c r="Z5"/>
  <c r="Z11"/>
  <c r="Z18"/>
  <c r="Z14"/>
  <c r="Z37"/>
  <c r="Z13"/>
  <c r="Z31"/>
  <c r="Z12"/>
  <c r="Z41"/>
  <c r="Z27"/>
  <c r="BI27" s="1"/>
  <c r="Z25"/>
  <c r="Z8"/>
  <c r="Z38"/>
  <c r="Z29"/>
  <c r="Z23"/>
  <c r="Z7"/>
  <c r="Z19"/>
  <c r="Z40"/>
  <c r="Z9"/>
  <c r="Z15"/>
  <c r="Z34"/>
  <c r="Z3"/>
  <c r="Z6"/>
  <c r="BI6" s="1"/>
  <c r="Z17"/>
  <c r="Z48"/>
  <c r="Z16"/>
  <c r="BI16" s="1"/>
  <c r="N4"/>
  <c r="N5"/>
  <c r="N6"/>
  <c r="N9"/>
  <c r="N7"/>
  <c r="N10"/>
  <c r="N11"/>
  <c r="N14"/>
  <c r="N12"/>
  <c r="N8"/>
  <c r="N13"/>
  <c r="N15"/>
  <c r="N17"/>
  <c r="N27"/>
  <c r="N18"/>
  <c r="N16"/>
  <c r="N25"/>
  <c r="N19"/>
  <c r="N21"/>
  <c r="N23"/>
  <c r="N20"/>
  <c r="N29"/>
  <c r="N22"/>
  <c r="N26"/>
  <c r="N33"/>
  <c r="N34"/>
  <c r="N32"/>
  <c r="N37"/>
  <c r="N40"/>
  <c r="N44"/>
  <c r="N24"/>
  <c r="N31"/>
  <c r="N38"/>
  <c r="N47"/>
  <c r="N39"/>
  <c r="N30"/>
  <c r="N36"/>
  <c r="N28"/>
  <c r="N43"/>
  <c r="N42"/>
  <c r="N46"/>
  <c r="N48"/>
  <c r="N3"/>
  <c r="DQ34" i="2"/>
  <c r="DQ35"/>
  <c r="DQ36"/>
  <c r="DQ37"/>
  <c r="DQ38"/>
  <c r="DQ39"/>
  <c r="DQ40"/>
  <c r="DQ41"/>
  <c r="DO22"/>
  <c r="V28"/>
  <c r="G22"/>
  <c r="BH22" s="1"/>
  <c r="AU34"/>
  <c r="AU33"/>
  <c r="AU35"/>
  <c r="AU30"/>
  <c r="AU26"/>
  <c r="AU36"/>
  <c r="AU8"/>
  <c r="AU37"/>
  <c r="AU20"/>
  <c r="AU10"/>
  <c r="AU16"/>
  <c r="AU23"/>
  <c r="AU17"/>
  <c r="AU28"/>
  <c r="AU13"/>
  <c r="AU38"/>
  <c r="AU11"/>
  <c r="AU39"/>
  <c r="AU27"/>
  <c r="AU15"/>
  <c r="AU14"/>
  <c r="AU22"/>
  <c r="AU19"/>
  <c r="AU29"/>
  <c r="AU9"/>
  <c r="AU18"/>
  <c r="AU12"/>
  <c r="AU40"/>
  <c r="AU31"/>
  <c r="AU5"/>
  <c r="AU7"/>
  <c r="AU24"/>
  <c r="AU6"/>
  <c r="AU41"/>
  <c r="AU21"/>
  <c r="AU25"/>
  <c r="AU32"/>
  <c r="AZ34"/>
  <c r="AZ33"/>
  <c r="AZ35"/>
  <c r="AZ30"/>
  <c r="AZ26"/>
  <c r="AZ36"/>
  <c r="AZ8"/>
  <c r="AZ37"/>
  <c r="AZ20"/>
  <c r="AZ10"/>
  <c r="AZ16"/>
  <c r="AZ23"/>
  <c r="AZ17"/>
  <c r="AZ28"/>
  <c r="AZ13"/>
  <c r="AZ38"/>
  <c r="AZ11"/>
  <c r="AZ39"/>
  <c r="AZ27"/>
  <c r="AZ15"/>
  <c r="AZ14"/>
  <c r="AZ19"/>
  <c r="AZ29"/>
  <c r="AZ9"/>
  <c r="AZ18"/>
  <c r="AZ12"/>
  <c r="AZ40"/>
  <c r="AZ31"/>
  <c r="AZ5"/>
  <c r="AZ7"/>
  <c r="AZ24"/>
  <c r="AZ6"/>
  <c r="AZ41"/>
  <c r="AZ21"/>
  <c r="AZ25"/>
  <c r="AZ32"/>
  <c r="AP34"/>
  <c r="AP33"/>
  <c r="AP35"/>
  <c r="AP30"/>
  <c r="AP26"/>
  <c r="AP36"/>
  <c r="AP8"/>
  <c r="AP37"/>
  <c r="AP20"/>
  <c r="AP10"/>
  <c r="AP16"/>
  <c r="AP23"/>
  <c r="AP17"/>
  <c r="AP28"/>
  <c r="AP13"/>
  <c r="AP38"/>
  <c r="AP11"/>
  <c r="AP39"/>
  <c r="AP27"/>
  <c r="AP15"/>
  <c r="AP14"/>
  <c r="AP19"/>
  <c r="AP29"/>
  <c r="AP9"/>
  <c r="AP18"/>
  <c r="AP12"/>
  <c r="AP40"/>
  <c r="AP31"/>
  <c r="AP5"/>
  <c r="AP7"/>
  <c r="AP24"/>
  <c r="AP6"/>
  <c r="AP41"/>
  <c r="AP21"/>
  <c r="AP25"/>
  <c r="AP32"/>
  <c r="AK34"/>
  <c r="AK33"/>
  <c r="AK35"/>
  <c r="AK30"/>
  <c r="AK26"/>
  <c r="AK36"/>
  <c r="AK8"/>
  <c r="AK37"/>
  <c r="AK20"/>
  <c r="AK10"/>
  <c r="AK16"/>
  <c r="AK23"/>
  <c r="AK17"/>
  <c r="AK28"/>
  <c r="AK13"/>
  <c r="AK38"/>
  <c r="AK11"/>
  <c r="AK39"/>
  <c r="AK27"/>
  <c r="AK15"/>
  <c r="AK14"/>
  <c r="AK19"/>
  <c r="AK29"/>
  <c r="AK9"/>
  <c r="AK18"/>
  <c r="AK12"/>
  <c r="AK40"/>
  <c r="AK31"/>
  <c r="AK5"/>
  <c r="AK7"/>
  <c r="AK24"/>
  <c r="AK6"/>
  <c r="AK41"/>
  <c r="AK21"/>
  <c r="AK25"/>
  <c r="AK32"/>
  <c r="AF34"/>
  <c r="AF33"/>
  <c r="AF35"/>
  <c r="AF30"/>
  <c r="AF26"/>
  <c r="AF36"/>
  <c r="AF8"/>
  <c r="AF37"/>
  <c r="AF20"/>
  <c r="AF10"/>
  <c r="AF16"/>
  <c r="AF23"/>
  <c r="AF17"/>
  <c r="AF28"/>
  <c r="AF13"/>
  <c r="AF38"/>
  <c r="AF11"/>
  <c r="AF39"/>
  <c r="AF27"/>
  <c r="AF15"/>
  <c r="AF14"/>
  <c r="AF19"/>
  <c r="AF29"/>
  <c r="AF9"/>
  <c r="AF18"/>
  <c r="AF12"/>
  <c r="AF40"/>
  <c r="AF31"/>
  <c r="AF5"/>
  <c r="AF7"/>
  <c r="AF24"/>
  <c r="AF6"/>
  <c r="AF41"/>
  <c r="AF21"/>
  <c r="AF25"/>
  <c r="AF32"/>
  <c r="AA34"/>
  <c r="AA33"/>
  <c r="AA35"/>
  <c r="AA30"/>
  <c r="AA26"/>
  <c r="AA36"/>
  <c r="AA8"/>
  <c r="AA37"/>
  <c r="AA20"/>
  <c r="AA10"/>
  <c r="AA16"/>
  <c r="AA23"/>
  <c r="AA17"/>
  <c r="AA28"/>
  <c r="AA13"/>
  <c r="AA38"/>
  <c r="AA11"/>
  <c r="AA39"/>
  <c r="AA27"/>
  <c r="AA15"/>
  <c r="AA14"/>
  <c r="AA19"/>
  <c r="AA29"/>
  <c r="AA9"/>
  <c r="AA18"/>
  <c r="AA12"/>
  <c r="AA40"/>
  <c r="AA31"/>
  <c r="AA5"/>
  <c r="AA7"/>
  <c r="AA24"/>
  <c r="AA6"/>
  <c r="AA41"/>
  <c r="AA21"/>
  <c r="AA25"/>
  <c r="AA32"/>
  <c r="V34"/>
  <c r="V33"/>
  <c r="V35"/>
  <c r="V30"/>
  <c r="V26"/>
  <c r="V36"/>
  <c r="V8"/>
  <c r="V37"/>
  <c r="V20"/>
  <c r="V10"/>
  <c r="V16"/>
  <c r="V23"/>
  <c r="V17"/>
  <c r="V13"/>
  <c r="V38"/>
  <c r="V11"/>
  <c r="V39"/>
  <c r="V27"/>
  <c r="V15"/>
  <c r="V14"/>
  <c r="V19"/>
  <c r="V29"/>
  <c r="V9"/>
  <c r="V18"/>
  <c r="V12"/>
  <c r="V40"/>
  <c r="V31"/>
  <c r="V5"/>
  <c r="V7"/>
  <c r="V24"/>
  <c r="V6"/>
  <c r="V41"/>
  <c r="V21"/>
  <c r="V25"/>
  <c r="V32"/>
  <c r="Q34"/>
  <c r="Q33"/>
  <c r="Q35"/>
  <c r="Q30"/>
  <c r="Q26"/>
  <c r="Q36"/>
  <c r="Q8"/>
  <c r="Q37"/>
  <c r="Q20"/>
  <c r="Q10"/>
  <c r="Q16"/>
  <c r="Q23"/>
  <c r="Q17"/>
  <c r="Q28"/>
  <c r="Q13"/>
  <c r="Q38"/>
  <c r="Q11"/>
  <c r="Q39"/>
  <c r="Q27"/>
  <c r="Q15"/>
  <c r="Q14"/>
  <c r="Q19"/>
  <c r="Q29"/>
  <c r="Q9"/>
  <c r="Q18"/>
  <c r="Q12"/>
  <c r="Q40"/>
  <c r="Q31"/>
  <c r="Q5"/>
  <c r="Q7"/>
  <c r="Q24"/>
  <c r="Q6"/>
  <c r="Q41"/>
  <c r="Q21"/>
  <c r="Q25"/>
  <c r="Q32"/>
  <c r="L34"/>
  <c r="L33"/>
  <c r="L35"/>
  <c r="L30"/>
  <c r="L26"/>
  <c r="L36"/>
  <c r="L8"/>
  <c r="L37"/>
  <c r="L20"/>
  <c r="L10"/>
  <c r="L16"/>
  <c r="L23"/>
  <c r="L17"/>
  <c r="L28"/>
  <c r="L13"/>
  <c r="L38"/>
  <c r="L11"/>
  <c r="L39"/>
  <c r="L27"/>
  <c r="L15"/>
  <c r="L14"/>
  <c r="L19"/>
  <c r="L29"/>
  <c r="L9"/>
  <c r="L18"/>
  <c r="L12"/>
  <c r="L40"/>
  <c r="L31"/>
  <c r="L5"/>
  <c r="L7"/>
  <c r="L24"/>
  <c r="L6"/>
  <c r="L41"/>
  <c r="L21"/>
  <c r="L25"/>
  <c r="L32"/>
  <c r="G34"/>
  <c r="G33"/>
  <c r="G35"/>
  <c r="G30"/>
  <c r="G26"/>
  <c r="G36"/>
  <c r="G8"/>
  <c r="G37"/>
  <c r="G20"/>
  <c r="G10"/>
  <c r="G16"/>
  <c r="G23"/>
  <c r="G17"/>
  <c r="G28"/>
  <c r="G13"/>
  <c r="G38"/>
  <c r="G11"/>
  <c r="G39"/>
  <c r="G27"/>
  <c r="G15"/>
  <c r="G14"/>
  <c r="G19"/>
  <c r="G29"/>
  <c r="G9"/>
  <c r="G18"/>
  <c r="G12"/>
  <c r="G40"/>
  <c r="G31"/>
  <c r="G5"/>
  <c r="G7"/>
  <c r="G24"/>
  <c r="G6"/>
  <c r="G41"/>
  <c r="G21"/>
  <c r="G25"/>
  <c r="G32"/>
  <c r="DG34"/>
  <c r="DG33"/>
  <c r="DG35"/>
  <c r="DG30"/>
  <c r="DG26"/>
  <c r="DG36"/>
  <c r="DG8"/>
  <c r="DG37"/>
  <c r="DG20"/>
  <c r="DG10"/>
  <c r="DG16"/>
  <c r="DG23"/>
  <c r="DG17"/>
  <c r="DG28"/>
  <c r="DG13"/>
  <c r="DG38"/>
  <c r="DG11"/>
  <c r="DG39"/>
  <c r="DG27"/>
  <c r="DG15"/>
  <c r="DG14"/>
  <c r="DG19"/>
  <c r="DG29"/>
  <c r="DG9"/>
  <c r="DG18"/>
  <c r="DG12"/>
  <c r="DG40"/>
  <c r="DG31"/>
  <c r="DG5"/>
  <c r="DG7"/>
  <c r="DG24"/>
  <c r="DG6"/>
  <c r="DG41"/>
  <c r="DG21"/>
  <c r="DG25"/>
  <c r="DG32"/>
  <c r="DB34"/>
  <c r="DB33"/>
  <c r="DB35"/>
  <c r="DB30"/>
  <c r="DB26"/>
  <c r="DB36"/>
  <c r="DB8"/>
  <c r="DB37"/>
  <c r="DB20"/>
  <c r="DB10"/>
  <c r="DB16"/>
  <c r="DB23"/>
  <c r="DB17"/>
  <c r="DB28"/>
  <c r="DB13"/>
  <c r="DB38"/>
  <c r="DB11"/>
  <c r="DB39"/>
  <c r="DB27"/>
  <c r="DB15"/>
  <c r="DB14"/>
  <c r="DB19"/>
  <c r="DB29"/>
  <c r="DB9"/>
  <c r="DB18"/>
  <c r="DB12"/>
  <c r="DB40"/>
  <c r="DB31"/>
  <c r="DB5"/>
  <c r="DB7"/>
  <c r="DB24"/>
  <c r="DB6"/>
  <c r="DB41"/>
  <c r="DB21"/>
  <c r="DB25"/>
  <c r="DB32"/>
  <c r="CW34"/>
  <c r="CW33"/>
  <c r="CW35"/>
  <c r="CW30"/>
  <c r="CW26"/>
  <c r="CW36"/>
  <c r="CW8"/>
  <c r="CW37"/>
  <c r="CW20"/>
  <c r="CW10"/>
  <c r="CW16"/>
  <c r="CW23"/>
  <c r="CW17"/>
  <c r="CW13"/>
  <c r="CW38"/>
  <c r="CW11"/>
  <c r="CW39"/>
  <c r="CW27"/>
  <c r="CW15"/>
  <c r="CW14"/>
  <c r="CW19"/>
  <c r="CW29"/>
  <c r="CW9"/>
  <c r="CW18"/>
  <c r="CW12"/>
  <c r="CW40"/>
  <c r="CW31"/>
  <c r="CW5"/>
  <c r="CW7"/>
  <c r="CW24"/>
  <c r="CW6"/>
  <c r="CW41"/>
  <c r="CW21"/>
  <c r="CW25"/>
  <c r="CW32"/>
  <c r="CR34"/>
  <c r="CR33"/>
  <c r="CR35"/>
  <c r="CR30"/>
  <c r="CR26"/>
  <c r="CR36"/>
  <c r="CR8"/>
  <c r="CR37"/>
  <c r="CR20"/>
  <c r="CR10"/>
  <c r="CR16"/>
  <c r="CR23"/>
  <c r="CR17"/>
  <c r="CR28"/>
  <c r="CR13"/>
  <c r="CR38"/>
  <c r="CR11"/>
  <c r="CR39"/>
  <c r="CR27"/>
  <c r="CR15"/>
  <c r="CR14"/>
  <c r="CR19"/>
  <c r="CR29"/>
  <c r="CR9"/>
  <c r="CR18"/>
  <c r="CR12"/>
  <c r="CR40"/>
  <c r="CR31"/>
  <c r="CR5"/>
  <c r="CR7"/>
  <c r="CR24"/>
  <c r="CR6"/>
  <c r="CR41"/>
  <c r="CR21"/>
  <c r="CR25"/>
  <c r="CR32"/>
  <c r="CM34"/>
  <c r="CM33"/>
  <c r="CM35"/>
  <c r="CM30"/>
  <c r="CM26"/>
  <c r="CM36"/>
  <c r="CM8"/>
  <c r="CM37"/>
  <c r="CM20"/>
  <c r="CM10"/>
  <c r="CM16"/>
  <c r="CM23"/>
  <c r="CM17"/>
  <c r="CM28"/>
  <c r="CM13"/>
  <c r="CM38"/>
  <c r="CM11"/>
  <c r="CM39"/>
  <c r="CM27"/>
  <c r="CM15"/>
  <c r="CM14"/>
  <c r="CM19"/>
  <c r="CM29"/>
  <c r="CM9"/>
  <c r="CM18"/>
  <c r="CM12"/>
  <c r="CM40"/>
  <c r="CM31"/>
  <c r="CM5"/>
  <c r="CM7"/>
  <c r="CM24"/>
  <c r="CM6"/>
  <c r="CM41"/>
  <c r="CM21"/>
  <c r="CM25"/>
  <c r="CM32"/>
  <c r="CH34"/>
  <c r="CH33"/>
  <c r="CH35"/>
  <c r="CH30"/>
  <c r="CH26"/>
  <c r="CH36"/>
  <c r="CH8"/>
  <c r="CH37"/>
  <c r="CH20"/>
  <c r="CH10"/>
  <c r="CH16"/>
  <c r="CH23"/>
  <c r="CH17"/>
  <c r="CH28"/>
  <c r="CH13"/>
  <c r="CH38"/>
  <c r="CH11"/>
  <c r="CH39"/>
  <c r="CH27"/>
  <c r="CH15"/>
  <c r="CH14"/>
  <c r="CH19"/>
  <c r="CH29"/>
  <c r="CH9"/>
  <c r="CH18"/>
  <c r="CH12"/>
  <c r="CH40"/>
  <c r="CH31"/>
  <c r="CH5"/>
  <c r="CH7"/>
  <c r="CH24"/>
  <c r="CH6"/>
  <c r="CH41"/>
  <c r="CH21"/>
  <c r="CH25"/>
  <c r="CH32"/>
  <c r="CC34"/>
  <c r="CC33"/>
  <c r="CC35"/>
  <c r="CC30"/>
  <c r="CC26"/>
  <c r="CC36"/>
  <c r="CC8"/>
  <c r="CC37"/>
  <c r="CC20"/>
  <c r="CC10"/>
  <c r="CC16"/>
  <c r="CC23"/>
  <c r="CC17"/>
  <c r="CC28"/>
  <c r="CC13"/>
  <c r="CC38"/>
  <c r="CC11"/>
  <c r="CC39"/>
  <c r="CC27"/>
  <c r="DO27" s="1"/>
  <c r="CC15"/>
  <c r="CC14"/>
  <c r="CC19"/>
  <c r="CC29"/>
  <c r="CC9"/>
  <c r="CC18"/>
  <c r="CC12"/>
  <c r="CC40"/>
  <c r="CC31"/>
  <c r="CC5"/>
  <c r="CC7"/>
  <c r="CC24"/>
  <c r="CC6"/>
  <c r="CC41"/>
  <c r="CC21"/>
  <c r="CC25"/>
  <c r="CC32"/>
  <c r="BX34"/>
  <c r="BX33"/>
  <c r="BX35"/>
  <c r="BX30"/>
  <c r="BX26"/>
  <c r="BX36"/>
  <c r="BX8"/>
  <c r="BX37"/>
  <c r="BX20"/>
  <c r="BX10"/>
  <c r="BX16"/>
  <c r="BX23"/>
  <c r="BX17"/>
  <c r="BX28"/>
  <c r="BX13"/>
  <c r="BX38"/>
  <c r="BX11"/>
  <c r="BX39"/>
  <c r="BX27"/>
  <c r="BX15"/>
  <c r="BX14"/>
  <c r="BX19"/>
  <c r="BX29"/>
  <c r="BX9"/>
  <c r="BX18"/>
  <c r="BX12"/>
  <c r="BX40"/>
  <c r="BX31"/>
  <c r="BX5"/>
  <c r="BX7"/>
  <c r="BX24"/>
  <c r="BX6"/>
  <c r="BX41"/>
  <c r="BX21"/>
  <c r="BX25"/>
  <c r="BX32"/>
  <c r="BS34"/>
  <c r="BS33"/>
  <c r="BS35"/>
  <c r="BS30"/>
  <c r="BS26"/>
  <c r="BS36"/>
  <c r="BS8"/>
  <c r="BS37"/>
  <c r="BS20"/>
  <c r="BS10"/>
  <c r="BS16"/>
  <c r="BS23"/>
  <c r="BS17"/>
  <c r="BS28"/>
  <c r="DO28" s="1"/>
  <c r="BS13"/>
  <c r="BS38"/>
  <c r="BS11"/>
  <c r="BS39"/>
  <c r="BS27"/>
  <c r="BS15"/>
  <c r="BS14"/>
  <c r="BS19"/>
  <c r="BS29"/>
  <c r="BS9"/>
  <c r="BS18"/>
  <c r="BS12"/>
  <c r="BS40"/>
  <c r="BS31"/>
  <c r="BS5"/>
  <c r="BS7"/>
  <c r="BS24"/>
  <c r="BS6"/>
  <c r="BS41"/>
  <c r="BS21"/>
  <c r="BS25"/>
  <c r="BS32"/>
  <c r="BN34"/>
  <c r="BN33"/>
  <c r="BN35"/>
  <c r="BN30"/>
  <c r="BN26"/>
  <c r="BN36"/>
  <c r="BN8"/>
  <c r="BN37"/>
  <c r="BN20"/>
  <c r="BN10"/>
  <c r="BN16"/>
  <c r="BN23"/>
  <c r="BN17"/>
  <c r="BN28"/>
  <c r="BN13"/>
  <c r="BN38"/>
  <c r="BN11"/>
  <c r="BN39"/>
  <c r="BN27"/>
  <c r="BN15"/>
  <c r="BN14"/>
  <c r="BN19"/>
  <c r="BN29"/>
  <c r="BN9"/>
  <c r="BN18"/>
  <c r="BN12"/>
  <c r="BN40"/>
  <c r="BN31"/>
  <c r="BN5"/>
  <c r="BN7"/>
  <c r="BN24"/>
  <c r="BN6"/>
  <c r="BN41"/>
  <c r="BN21"/>
  <c r="BN25"/>
  <c r="BN32"/>
  <c r="DQ40" i="5"/>
  <c r="DQ41"/>
  <c r="BI20" i="8" l="1"/>
  <c r="BI15"/>
  <c r="BI13"/>
  <c r="BI11"/>
  <c r="BI10"/>
  <c r="BI37"/>
  <c r="BI21"/>
  <c r="DQ22" i="2"/>
  <c r="DO10"/>
  <c r="DO9"/>
  <c r="DO19"/>
  <c r="DQ19" s="1"/>
  <c r="DO23"/>
  <c r="DQ23" s="1"/>
  <c r="DO15"/>
  <c r="DO25"/>
  <c r="DQ25" s="1"/>
  <c r="DO5"/>
  <c r="DO14"/>
  <c r="DO11"/>
  <c r="DO6"/>
  <c r="BH28"/>
  <c r="DQ28" s="1"/>
  <c r="BH32"/>
  <c r="DQ32" s="1"/>
  <c r="BH21"/>
  <c r="BH31"/>
  <c r="DQ31" s="1"/>
  <c r="BH16"/>
  <c r="BH20"/>
  <c r="BH5"/>
  <c r="BH18"/>
  <c r="BH11"/>
  <c r="BH13"/>
  <c r="BH17"/>
  <c r="BH8"/>
  <c r="BH26"/>
  <c r="DQ26" s="1"/>
  <c r="BH15"/>
  <c r="DO21"/>
  <c r="DQ21" s="1"/>
  <c r="DO7"/>
  <c r="DO12"/>
  <c r="DO16"/>
  <c r="DO13"/>
  <c r="DQ13" s="1"/>
  <c r="DO18"/>
  <c r="DQ18" s="1"/>
  <c r="DO17"/>
  <c r="DQ17" s="1"/>
  <c r="DO20"/>
  <c r="DQ20" s="1"/>
  <c r="DO8"/>
  <c r="DQ8" s="1"/>
  <c r="BH24"/>
  <c r="DQ24" s="1"/>
  <c r="BH29"/>
  <c r="DQ29" s="1"/>
  <c r="BH27"/>
  <c r="DQ27" s="1"/>
  <c r="BH30"/>
  <c r="DQ30" s="1"/>
  <c r="BH33"/>
  <c r="DQ33" s="1"/>
  <c r="BH6"/>
  <c r="BH12"/>
  <c r="BH9"/>
  <c r="BH10"/>
  <c r="BH14"/>
  <c r="DG23" i="5"/>
  <c r="DG29"/>
  <c r="DG30"/>
  <c r="DG36"/>
  <c r="DG21"/>
  <c r="DG32"/>
  <c r="DG28"/>
  <c r="DG7"/>
  <c r="DG27"/>
  <c r="DG31"/>
  <c r="DG16"/>
  <c r="DG40"/>
  <c r="DG19"/>
  <c r="DG8"/>
  <c r="DG35"/>
  <c r="DG17"/>
  <c r="DG20"/>
  <c r="DG11"/>
  <c r="DG25"/>
  <c r="DG39"/>
  <c r="DG18"/>
  <c r="DG13"/>
  <c r="DG38"/>
  <c r="DG37"/>
  <c r="DG12"/>
  <c r="DG41"/>
  <c r="DG14"/>
  <c r="DG34"/>
  <c r="DG33"/>
  <c r="DG6"/>
  <c r="DG9"/>
  <c r="DG15"/>
  <c r="DG5"/>
  <c r="DG26"/>
  <c r="DG24"/>
  <c r="DG10"/>
  <c r="DG22"/>
  <c r="DB23"/>
  <c r="DB29"/>
  <c r="DB30"/>
  <c r="DB36"/>
  <c r="DB21"/>
  <c r="DO21" s="1"/>
  <c r="DB32"/>
  <c r="DB28"/>
  <c r="DB7"/>
  <c r="DB27"/>
  <c r="DB31"/>
  <c r="DB16"/>
  <c r="DB40"/>
  <c r="DB19"/>
  <c r="DB8"/>
  <c r="DB35"/>
  <c r="DB17"/>
  <c r="DB20"/>
  <c r="DB11"/>
  <c r="DB25"/>
  <c r="DB39"/>
  <c r="DB18"/>
  <c r="DB13"/>
  <c r="DB38"/>
  <c r="DB37"/>
  <c r="DB12"/>
  <c r="DB41"/>
  <c r="DB14"/>
  <c r="DB34"/>
  <c r="DB33"/>
  <c r="DB6"/>
  <c r="DB9"/>
  <c r="DB15"/>
  <c r="DB5"/>
  <c r="DB26"/>
  <c r="DB24"/>
  <c r="DB10"/>
  <c r="DB22"/>
  <c r="CW23"/>
  <c r="CW29"/>
  <c r="CW30"/>
  <c r="CW36"/>
  <c r="CW21"/>
  <c r="CW32"/>
  <c r="CW28"/>
  <c r="CW7"/>
  <c r="CW27"/>
  <c r="CW31"/>
  <c r="CW16"/>
  <c r="CW40"/>
  <c r="CW19"/>
  <c r="CW8"/>
  <c r="CW35"/>
  <c r="CW17"/>
  <c r="CW20"/>
  <c r="CW11"/>
  <c r="CW25"/>
  <c r="CW39"/>
  <c r="CW18"/>
  <c r="CW13"/>
  <c r="CW38"/>
  <c r="CW37"/>
  <c r="CW12"/>
  <c r="CW41"/>
  <c r="CW14"/>
  <c r="CW34"/>
  <c r="CW33"/>
  <c r="CW6"/>
  <c r="CW9"/>
  <c r="CW15"/>
  <c r="CW5"/>
  <c r="CW26"/>
  <c r="CW24"/>
  <c r="CW10"/>
  <c r="CW22"/>
  <c r="CR23"/>
  <c r="CR29"/>
  <c r="CR30"/>
  <c r="CR36"/>
  <c r="CR21"/>
  <c r="CR32"/>
  <c r="CR28"/>
  <c r="CR7"/>
  <c r="CR27"/>
  <c r="CR31"/>
  <c r="CR16"/>
  <c r="CR40"/>
  <c r="CR19"/>
  <c r="CR8"/>
  <c r="CR35"/>
  <c r="CR17"/>
  <c r="CR20"/>
  <c r="CR11"/>
  <c r="CR25"/>
  <c r="CR39"/>
  <c r="CR18"/>
  <c r="CR13"/>
  <c r="CR38"/>
  <c r="CR37"/>
  <c r="CR12"/>
  <c r="CR41"/>
  <c r="CR14"/>
  <c r="CR34"/>
  <c r="CR33"/>
  <c r="CR6"/>
  <c r="CR9"/>
  <c r="CR15"/>
  <c r="CR5"/>
  <c r="CR26"/>
  <c r="CR24"/>
  <c r="CR10"/>
  <c r="CR22"/>
  <c r="CM23"/>
  <c r="CM29"/>
  <c r="CM30"/>
  <c r="CM36"/>
  <c r="CM21"/>
  <c r="CM32"/>
  <c r="CM28"/>
  <c r="CM7"/>
  <c r="CM27"/>
  <c r="CM31"/>
  <c r="CM16"/>
  <c r="CM40"/>
  <c r="CM19"/>
  <c r="CM8"/>
  <c r="CM35"/>
  <c r="CM17"/>
  <c r="CM20"/>
  <c r="CM11"/>
  <c r="CM25"/>
  <c r="CM39"/>
  <c r="CM18"/>
  <c r="CM13"/>
  <c r="CM38"/>
  <c r="CM37"/>
  <c r="CM12"/>
  <c r="CM41"/>
  <c r="CM14"/>
  <c r="CM34"/>
  <c r="CM33"/>
  <c r="CM6"/>
  <c r="CM9"/>
  <c r="CM15"/>
  <c r="CM5"/>
  <c r="CM26"/>
  <c r="CM24"/>
  <c r="CM10"/>
  <c r="CM22"/>
  <c r="CH23"/>
  <c r="CH29"/>
  <c r="CH30"/>
  <c r="CH36"/>
  <c r="CH21"/>
  <c r="CH32"/>
  <c r="CH28"/>
  <c r="CH7"/>
  <c r="CH27"/>
  <c r="CH31"/>
  <c r="CH16"/>
  <c r="CH40"/>
  <c r="CH19"/>
  <c r="CH8"/>
  <c r="CH35"/>
  <c r="CH17"/>
  <c r="CH20"/>
  <c r="CH11"/>
  <c r="CH25"/>
  <c r="CH39"/>
  <c r="CH18"/>
  <c r="CH13"/>
  <c r="CH38"/>
  <c r="CH37"/>
  <c r="CH12"/>
  <c r="CH41"/>
  <c r="CH14"/>
  <c r="CH34"/>
  <c r="CH33"/>
  <c r="CH6"/>
  <c r="CH9"/>
  <c r="CH15"/>
  <c r="CH5"/>
  <c r="CH26"/>
  <c r="CH24"/>
  <c r="CH10"/>
  <c r="CH22"/>
  <c r="CC23"/>
  <c r="CC29"/>
  <c r="CC30"/>
  <c r="CC36"/>
  <c r="CC21"/>
  <c r="CC32"/>
  <c r="CC28"/>
  <c r="CC7"/>
  <c r="CC27"/>
  <c r="CC31"/>
  <c r="CC16"/>
  <c r="CC40"/>
  <c r="CC19"/>
  <c r="CC8"/>
  <c r="CC35"/>
  <c r="CC17"/>
  <c r="CC20"/>
  <c r="CC11"/>
  <c r="CC25"/>
  <c r="CC39"/>
  <c r="CC18"/>
  <c r="CC13"/>
  <c r="CC38"/>
  <c r="CC37"/>
  <c r="CC12"/>
  <c r="CC41"/>
  <c r="CC14"/>
  <c r="CC34"/>
  <c r="CC33"/>
  <c r="CC6"/>
  <c r="CC9"/>
  <c r="CC15"/>
  <c r="CC5"/>
  <c r="CC26"/>
  <c r="CC24"/>
  <c r="CC10"/>
  <c r="CC22"/>
  <c r="BX23"/>
  <c r="BX29"/>
  <c r="BX30"/>
  <c r="BX36"/>
  <c r="BX21"/>
  <c r="BX32"/>
  <c r="BX28"/>
  <c r="BX7"/>
  <c r="BX27"/>
  <c r="BX31"/>
  <c r="BX16"/>
  <c r="BX40"/>
  <c r="BX19"/>
  <c r="BX8"/>
  <c r="BX35"/>
  <c r="BX17"/>
  <c r="BX20"/>
  <c r="BX11"/>
  <c r="BX25"/>
  <c r="BX39"/>
  <c r="BX18"/>
  <c r="BX13"/>
  <c r="BX38"/>
  <c r="BX37"/>
  <c r="BX12"/>
  <c r="BX41"/>
  <c r="BX14"/>
  <c r="BX34"/>
  <c r="BX33"/>
  <c r="BX6"/>
  <c r="BX9"/>
  <c r="BX15"/>
  <c r="BX5"/>
  <c r="BX26"/>
  <c r="BX24"/>
  <c r="BX10"/>
  <c r="BX22"/>
  <c r="BS23"/>
  <c r="BS29"/>
  <c r="BS30"/>
  <c r="BS36"/>
  <c r="BS21"/>
  <c r="BS32"/>
  <c r="BS28"/>
  <c r="BS7"/>
  <c r="BS27"/>
  <c r="BS31"/>
  <c r="BS16"/>
  <c r="BS40"/>
  <c r="BS19"/>
  <c r="BS8"/>
  <c r="BS35"/>
  <c r="DO35" s="1"/>
  <c r="BS17"/>
  <c r="BS20"/>
  <c r="BS11"/>
  <c r="BS25"/>
  <c r="BS39"/>
  <c r="DO39" s="1"/>
  <c r="DQ39" s="1"/>
  <c r="BS18"/>
  <c r="BS13"/>
  <c r="BS38"/>
  <c r="BS37"/>
  <c r="BS12"/>
  <c r="BS41"/>
  <c r="BS14"/>
  <c r="BS34"/>
  <c r="BS33"/>
  <c r="BS6"/>
  <c r="BS9"/>
  <c r="BS15"/>
  <c r="BS5"/>
  <c r="BS26"/>
  <c r="BS24"/>
  <c r="BS10"/>
  <c r="BS22"/>
  <c r="BN23"/>
  <c r="BN29"/>
  <c r="BN30"/>
  <c r="BN36"/>
  <c r="BN21"/>
  <c r="BN32"/>
  <c r="BN28"/>
  <c r="BN7"/>
  <c r="BN27"/>
  <c r="BN31"/>
  <c r="BN16"/>
  <c r="BN40"/>
  <c r="BN19"/>
  <c r="BN8"/>
  <c r="BN35"/>
  <c r="BN17"/>
  <c r="BN20"/>
  <c r="BN11"/>
  <c r="BN25"/>
  <c r="BN39"/>
  <c r="BN18"/>
  <c r="BN13"/>
  <c r="BN38"/>
  <c r="BN37"/>
  <c r="BN12"/>
  <c r="BN41"/>
  <c r="BN14"/>
  <c r="BN34"/>
  <c r="BN33"/>
  <c r="BN6"/>
  <c r="BN9"/>
  <c r="BN15"/>
  <c r="BN5"/>
  <c r="BN26"/>
  <c r="BN24"/>
  <c r="BN10"/>
  <c r="BN22"/>
  <c r="AZ23"/>
  <c r="AZ29"/>
  <c r="AZ30"/>
  <c r="AZ36"/>
  <c r="AZ21"/>
  <c r="AZ32"/>
  <c r="AZ28"/>
  <c r="AZ7"/>
  <c r="AZ27"/>
  <c r="AZ31"/>
  <c r="AZ16"/>
  <c r="AZ40"/>
  <c r="AZ19"/>
  <c r="AZ8"/>
  <c r="AZ35"/>
  <c r="AZ17"/>
  <c r="AZ20"/>
  <c r="AZ11"/>
  <c r="AZ25"/>
  <c r="AZ39"/>
  <c r="AZ18"/>
  <c r="AZ13"/>
  <c r="AZ38"/>
  <c r="AZ37"/>
  <c r="AZ12"/>
  <c r="AZ41"/>
  <c r="AZ14"/>
  <c r="AZ34"/>
  <c r="AZ33"/>
  <c r="AZ6"/>
  <c r="AZ9"/>
  <c r="AZ15"/>
  <c r="AZ5"/>
  <c r="AZ26"/>
  <c r="AZ24"/>
  <c r="AZ10"/>
  <c r="AZ22"/>
  <c r="AU23"/>
  <c r="AU29"/>
  <c r="AU30"/>
  <c r="AU36"/>
  <c r="AU21"/>
  <c r="AU32"/>
  <c r="AU28"/>
  <c r="AU7"/>
  <c r="AU27"/>
  <c r="AU31"/>
  <c r="AU16"/>
  <c r="AU40"/>
  <c r="AU19"/>
  <c r="AU8"/>
  <c r="AU35"/>
  <c r="AU17"/>
  <c r="AU20"/>
  <c r="AU11"/>
  <c r="AU25"/>
  <c r="AU39"/>
  <c r="AU18"/>
  <c r="AU13"/>
  <c r="AU38"/>
  <c r="AU37"/>
  <c r="AU12"/>
  <c r="AU41"/>
  <c r="AU14"/>
  <c r="AU34"/>
  <c r="AU33"/>
  <c r="AU6"/>
  <c r="AU9"/>
  <c r="AU15"/>
  <c r="AU5"/>
  <c r="AU26"/>
  <c r="AU24"/>
  <c r="AU10"/>
  <c r="AU22"/>
  <c r="AP23"/>
  <c r="AP29"/>
  <c r="AP30"/>
  <c r="AP36"/>
  <c r="AP21"/>
  <c r="AP32"/>
  <c r="AP28"/>
  <c r="AP7"/>
  <c r="AP27"/>
  <c r="AP31"/>
  <c r="AP16"/>
  <c r="AP40"/>
  <c r="AP19"/>
  <c r="AP8"/>
  <c r="AP35"/>
  <c r="AP17"/>
  <c r="AP20"/>
  <c r="AP11"/>
  <c r="AP25"/>
  <c r="AP39"/>
  <c r="AP18"/>
  <c r="AP13"/>
  <c r="AP38"/>
  <c r="AP37"/>
  <c r="AP12"/>
  <c r="AP41"/>
  <c r="AP14"/>
  <c r="AP34"/>
  <c r="AP33"/>
  <c r="AP6"/>
  <c r="AP9"/>
  <c r="AP15"/>
  <c r="AP5"/>
  <c r="AP26"/>
  <c r="AP24"/>
  <c r="AP10"/>
  <c r="AP22"/>
  <c r="AK23"/>
  <c r="AK29"/>
  <c r="AK30"/>
  <c r="AK36"/>
  <c r="AK21"/>
  <c r="AK32"/>
  <c r="AK28"/>
  <c r="AK7"/>
  <c r="AK27"/>
  <c r="AK31"/>
  <c r="AK16"/>
  <c r="AK40"/>
  <c r="AK19"/>
  <c r="AK8"/>
  <c r="AK35"/>
  <c r="AK17"/>
  <c r="AK20"/>
  <c r="AK11"/>
  <c r="AK25"/>
  <c r="AK39"/>
  <c r="AK18"/>
  <c r="AK13"/>
  <c r="AK38"/>
  <c r="AK37"/>
  <c r="AK12"/>
  <c r="AK41"/>
  <c r="AK14"/>
  <c r="AK34"/>
  <c r="AK33"/>
  <c r="AK6"/>
  <c r="AK9"/>
  <c r="AK15"/>
  <c r="AK5"/>
  <c r="AK26"/>
  <c r="AK24"/>
  <c r="AK10"/>
  <c r="AK22"/>
  <c r="AF23"/>
  <c r="AF29"/>
  <c r="AF30"/>
  <c r="AF36"/>
  <c r="AF21"/>
  <c r="AF32"/>
  <c r="AF28"/>
  <c r="AF7"/>
  <c r="AF27"/>
  <c r="AF31"/>
  <c r="AF16"/>
  <c r="AF40"/>
  <c r="AF19"/>
  <c r="AF8"/>
  <c r="AF35"/>
  <c r="AF17"/>
  <c r="AF20"/>
  <c r="AF11"/>
  <c r="AF25"/>
  <c r="AF39"/>
  <c r="AF18"/>
  <c r="AF13"/>
  <c r="AF38"/>
  <c r="AF37"/>
  <c r="AF12"/>
  <c r="AF41"/>
  <c r="AF14"/>
  <c r="AF34"/>
  <c r="AF33"/>
  <c r="AF6"/>
  <c r="AF9"/>
  <c r="AF15"/>
  <c r="AF5"/>
  <c r="AF26"/>
  <c r="AF24"/>
  <c r="AF10"/>
  <c r="AF22"/>
  <c r="AA23"/>
  <c r="AA29"/>
  <c r="AA30"/>
  <c r="AA36"/>
  <c r="AA21"/>
  <c r="AA32"/>
  <c r="AA28"/>
  <c r="AA7"/>
  <c r="AA27"/>
  <c r="AA31"/>
  <c r="AA16"/>
  <c r="AA40"/>
  <c r="AA19"/>
  <c r="AA8"/>
  <c r="AA35"/>
  <c r="AA17"/>
  <c r="AA20"/>
  <c r="AA11"/>
  <c r="AA25"/>
  <c r="AA39"/>
  <c r="AA18"/>
  <c r="AA13"/>
  <c r="AA38"/>
  <c r="AA37"/>
  <c r="AA12"/>
  <c r="AA41"/>
  <c r="AA14"/>
  <c r="AA34"/>
  <c r="AA33"/>
  <c r="AA6"/>
  <c r="AA9"/>
  <c r="AA15"/>
  <c r="AA5"/>
  <c r="AA26"/>
  <c r="AA24"/>
  <c r="AA10"/>
  <c r="AA22"/>
  <c r="V23"/>
  <c r="V29"/>
  <c r="V30"/>
  <c r="V36"/>
  <c r="V21"/>
  <c r="V32"/>
  <c r="V28"/>
  <c r="V7"/>
  <c r="V27"/>
  <c r="V31"/>
  <c r="V16"/>
  <c r="V40"/>
  <c r="V19"/>
  <c r="V8"/>
  <c r="V35"/>
  <c r="V17"/>
  <c r="V20"/>
  <c r="V11"/>
  <c r="V25"/>
  <c r="V39"/>
  <c r="V18"/>
  <c r="V13"/>
  <c r="V38"/>
  <c r="V37"/>
  <c r="V12"/>
  <c r="V41"/>
  <c r="V14"/>
  <c r="V34"/>
  <c r="V33"/>
  <c r="V6"/>
  <c r="V9"/>
  <c r="V15"/>
  <c r="V5"/>
  <c r="V26"/>
  <c r="V24"/>
  <c r="V10"/>
  <c r="V22"/>
  <c r="Q23"/>
  <c r="Q29"/>
  <c r="Q30"/>
  <c r="Q36"/>
  <c r="Q21"/>
  <c r="Q28"/>
  <c r="Q7"/>
  <c r="Q27"/>
  <c r="Q31"/>
  <c r="Q16"/>
  <c r="Q40"/>
  <c r="Q19"/>
  <c r="Q8"/>
  <c r="Q35"/>
  <c r="Q17"/>
  <c r="Q20"/>
  <c r="Q11"/>
  <c r="Q25"/>
  <c r="Q39"/>
  <c r="Q18"/>
  <c r="Q13"/>
  <c r="Q38"/>
  <c r="Q37"/>
  <c r="Q12"/>
  <c r="Q41"/>
  <c r="Q14"/>
  <c r="Q34"/>
  <c r="Q33"/>
  <c r="Q6"/>
  <c r="Q9"/>
  <c r="Q15"/>
  <c r="Q5"/>
  <c r="Q26"/>
  <c r="Q24"/>
  <c r="Q10"/>
  <c r="Q22"/>
  <c r="L23"/>
  <c r="L29"/>
  <c r="L30"/>
  <c r="L36"/>
  <c r="L21"/>
  <c r="L32"/>
  <c r="L28"/>
  <c r="L7"/>
  <c r="L27"/>
  <c r="L31"/>
  <c r="L16"/>
  <c r="L40"/>
  <c r="L19"/>
  <c r="L8"/>
  <c r="L35"/>
  <c r="L17"/>
  <c r="L20"/>
  <c r="L11"/>
  <c r="L25"/>
  <c r="L39"/>
  <c r="L18"/>
  <c r="L13"/>
  <c r="L38"/>
  <c r="L37"/>
  <c r="L12"/>
  <c r="L41"/>
  <c r="L14"/>
  <c r="L34"/>
  <c r="L33"/>
  <c r="L6"/>
  <c r="L9"/>
  <c r="L15"/>
  <c r="L5"/>
  <c r="L26"/>
  <c r="L24"/>
  <c r="L10"/>
  <c r="L22"/>
  <c r="G23"/>
  <c r="G29"/>
  <c r="G30"/>
  <c r="G36"/>
  <c r="G21"/>
  <c r="G32"/>
  <c r="G28"/>
  <c r="G7"/>
  <c r="G27"/>
  <c r="G31"/>
  <c r="G16"/>
  <c r="G40"/>
  <c r="G19"/>
  <c r="G8"/>
  <c r="G35"/>
  <c r="G17"/>
  <c r="G20"/>
  <c r="G11"/>
  <c r="G25"/>
  <c r="G39"/>
  <c r="G18"/>
  <c r="G13"/>
  <c r="G38"/>
  <c r="G37"/>
  <c r="G12"/>
  <c r="G41"/>
  <c r="G14"/>
  <c r="G34"/>
  <c r="G33"/>
  <c r="G6"/>
  <c r="G9"/>
  <c r="G15"/>
  <c r="G5"/>
  <c r="G26"/>
  <c r="G24"/>
  <c r="G10"/>
  <c r="G22"/>
  <c r="AQ32" i="4"/>
  <c r="AQ37"/>
  <c r="AQ33"/>
  <c r="AQ38"/>
  <c r="AQ29"/>
  <c r="AQ30"/>
  <c r="AQ25"/>
  <c r="AQ39"/>
  <c r="AQ13"/>
  <c r="AQ36"/>
  <c r="AQ27"/>
  <c r="AQ5"/>
  <c r="AQ8"/>
  <c r="AQ28"/>
  <c r="AQ11"/>
  <c r="AQ24"/>
  <c r="AQ15"/>
  <c r="AQ14"/>
  <c r="AQ21"/>
  <c r="AQ26"/>
  <c r="AQ10"/>
  <c r="AQ34"/>
  <c r="AQ20"/>
  <c r="AQ35"/>
  <c r="AQ9"/>
  <c r="AQ22"/>
  <c r="AQ31"/>
  <c r="AQ17"/>
  <c r="AQ19"/>
  <c r="AQ23"/>
  <c r="AQ4"/>
  <c r="AQ6"/>
  <c r="AQ16"/>
  <c r="AQ40"/>
  <c r="AQ7"/>
  <c r="AQ41"/>
  <c r="AQ18"/>
  <c r="AQ42"/>
  <c r="AQ12"/>
  <c r="V32"/>
  <c r="V37"/>
  <c r="V33"/>
  <c r="V38"/>
  <c r="V29"/>
  <c r="V30"/>
  <c r="V25"/>
  <c r="V39"/>
  <c r="V13"/>
  <c r="V36"/>
  <c r="V27"/>
  <c r="V5"/>
  <c r="V8"/>
  <c r="V28"/>
  <c r="V11"/>
  <c r="V24"/>
  <c r="V15"/>
  <c r="V14"/>
  <c r="V21"/>
  <c r="V26"/>
  <c r="V10"/>
  <c r="V34"/>
  <c r="V20"/>
  <c r="V35"/>
  <c r="V9"/>
  <c r="V22"/>
  <c r="V31"/>
  <c r="V17"/>
  <c r="V19"/>
  <c r="V23"/>
  <c r="V4"/>
  <c r="V6"/>
  <c r="V16"/>
  <c r="V40"/>
  <c r="V7"/>
  <c r="V41"/>
  <c r="V18"/>
  <c r="V42"/>
  <c r="V12"/>
  <c r="AY33" i="3"/>
  <c r="AY40"/>
  <c r="AY41"/>
  <c r="AY29"/>
  <c r="AY32"/>
  <c r="AY24"/>
  <c r="AY28"/>
  <c r="AY18"/>
  <c r="AY42"/>
  <c r="AY43"/>
  <c r="AY6"/>
  <c r="AY10"/>
  <c r="AY13"/>
  <c r="AY16"/>
  <c r="AY38"/>
  <c r="AY15"/>
  <c r="AY26"/>
  <c r="AY27"/>
  <c r="AY21"/>
  <c r="AY37"/>
  <c r="AY20"/>
  <c r="AY39"/>
  <c r="AY9"/>
  <c r="AY35"/>
  <c r="AY36"/>
  <c r="AY25"/>
  <c r="AY14"/>
  <c r="AY23"/>
  <c r="AY31"/>
  <c r="AY19"/>
  <c r="AY5"/>
  <c r="AY34"/>
  <c r="AY7"/>
  <c r="AY8"/>
  <c r="AY17"/>
  <c r="AY11"/>
  <c r="AY22"/>
  <c r="AY30"/>
  <c r="AY12"/>
  <c r="Z33"/>
  <c r="Z40"/>
  <c r="Z41"/>
  <c r="Z29"/>
  <c r="Z32"/>
  <c r="Z24"/>
  <c r="Z28"/>
  <c r="Z18"/>
  <c r="Z42"/>
  <c r="Z43"/>
  <c r="Z6"/>
  <c r="Z10"/>
  <c r="Z13"/>
  <c r="Z16"/>
  <c r="Z38"/>
  <c r="Z15"/>
  <c r="BA15" s="1"/>
  <c r="Z26"/>
  <c r="Z27"/>
  <c r="Z21"/>
  <c r="Z37"/>
  <c r="Z20"/>
  <c r="BA20" s="1"/>
  <c r="Z39"/>
  <c r="Z9"/>
  <c r="Z35"/>
  <c r="Z36"/>
  <c r="Z25"/>
  <c r="Z14"/>
  <c r="Z23"/>
  <c r="BA23" s="1"/>
  <c r="Z31"/>
  <c r="Z19"/>
  <c r="Z5"/>
  <c r="Z34"/>
  <c r="BA34" s="1"/>
  <c r="Z7"/>
  <c r="BA7" s="1"/>
  <c r="Z8"/>
  <c r="Z17"/>
  <c r="Z11"/>
  <c r="BA11" s="1"/>
  <c r="Z22"/>
  <c r="BA22" s="1"/>
  <c r="Z30"/>
  <c r="Z12"/>
  <c r="AI3" i="6"/>
  <c r="AI4"/>
  <c r="AI25"/>
  <c r="AI11"/>
  <c r="AI8"/>
  <c r="AI26"/>
  <c r="AI5"/>
  <c r="AI15"/>
  <c r="AI14"/>
  <c r="AI10"/>
  <c r="AI27"/>
  <c r="AI6"/>
  <c r="AI12"/>
  <c r="AI28"/>
  <c r="AI20"/>
  <c r="AI16"/>
  <c r="AI24"/>
  <c r="AI18"/>
  <c r="AI21"/>
  <c r="AI19"/>
  <c r="AI23"/>
  <c r="AI29"/>
  <c r="AI30"/>
  <c r="AI9"/>
  <c r="AI13"/>
  <c r="AI22"/>
  <c r="AI17"/>
  <c r="AI7"/>
  <c r="R3"/>
  <c r="AK3" s="1"/>
  <c r="R4"/>
  <c r="AK4" s="1"/>
  <c r="R25"/>
  <c r="AK25" s="1"/>
  <c r="R11"/>
  <c r="AK11" s="1"/>
  <c r="R8"/>
  <c r="AK8" s="1"/>
  <c r="R26"/>
  <c r="AK26" s="1"/>
  <c r="R5"/>
  <c r="AK5" s="1"/>
  <c r="R15"/>
  <c r="AK15" s="1"/>
  <c r="R14"/>
  <c r="AK14" s="1"/>
  <c r="R10"/>
  <c r="AK10" s="1"/>
  <c r="R27"/>
  <c r="AK27" s="1"/>
  <c r="R6"/>
  <c r="AK6" s="1"/>
  <c r="R12"/>
  <c r="AK12" s="1"/>
  <c r="R28"/>
  <c r="AK28" s="1"/>
  <c r="R20"/>
  <c r="AK20" s="1"/>
  <c r="R16"/>
  <c r="AK16" s="1"/>
  <c r="R24"/>
  <c r="AK24" s="1"/>
  <c r="R18"/>
  <c r="AK18" s="1"/>
  <c r="R21"/>
  <c r="AK21" s="1"/>
  <c r="R19"/>
  <c r="AK19" s="1"/>
  <c r="R23"/>
  <c r="AK23" s="1"/>
  <c r="R29"/>
  <c r="AK29" s="1"/>
  <c r="R30"/>
  <c r="AK30" s="1"/>
  <c r="R9"/>
  <c r="AK9" s="1"/>
  <c r="R13"/>
  <c r="AK13" s="1"/>
  <c r="R22"/>
  <c r="AK22" s="1"/>
  <c r="R17"/>
  <c r="AK17" s="1"/>
  <c r="R7"/>
  <c r="AK7" s="1"/>
  <c r="AS7" i="4" l="1"/>
  <c r="AS31"/>
  <c r="AS20"/>
  <c r="AS27"/>
  <c r="AS33"/>
  <c r="AS12"/>
  <c r="AS4"/>
  <c r="AS21"/>
  <c r="AS11"/>
  <c r="AS25"/>
  <c r="AS42"/>
  <c r="AS40"/>
  <c r="AS23"/>
  <c r="AS22"/>
  <c r="AS34"/>
  <c r="AS14"/>
  <c r="AS28"/>
  <c r="AS36"/>
  <c r="AS30"/>
  <c r="AS37"/>
  <c r="BH11" i="5"/>
  <c r="BH29"/>
  <c r="DQ29" s="1"/>
  <c r="DQ16" i="2"/>
  <c r="DQ12"/>
  <c r="DQ11"/>
  <c r="DQ5"/>
  <c r="DQ15"/>
  <c r="DQ10"/>
  <c r="DQ7"/>
  <c r="DQ6"/>
  <c r="DQ14"/>
  <c r="DQ9"/>
  <c r="DO31" i="5"/>
  <c r="BH37"/>
  <c r="DQ37" s="1"/>
  <c r="DO24"/>
  <c r="DO25"/>
  <c r="DO16"/>
  <c r="DO32"/>
  <c r="DQ32" s="1"/>
  <c r="DO26"/>
  <c r="DO11"/>
  <c r="DO5"/>
  <c r="DO9"/>
  <c r="DO14"/>
  <c r="DO12"/>
  <c r="DO18"/>
  <c r="DO19"/>
  <c r="DO30"/>
  <c r="DO23"/>
  <c r="DQ23" s="1"/>
  <c r="DO20"/>
  <c r="DO28"/>
  <c r="DQ28" s="1"/>
  <c r="DO10"/>
  <c r="DO15"/>
  <c r="DO6"/>
  <c r="DO13"/>
  <c r="DO17"/>
  <c r="DO8"/>
  <c r="DO7"/>
  <c r="BH19"/>
  <c r="DQ19" s="1"/>
  <c r="BH6"/>
  <c r="DQ6" s="1"/>
  <c r="BH13"/>
  <c r="DQ13" s="1"/>
  <c r="BH22"/>
  <c r="DQ22" s="1"/>
  <c r="BH20"/>
  <c r="BH21"/>
  <c r="DQ21" s="1"/>
  <c r="BH33"/>
  <c r="DQ33" s="1"/>
  <c r="BH18"/>
  <c r="DQ18" s="1"/>
  <c r="BH17"/>
  <c r="BH7"/>
  <c r="DQ7" s="1"/>
  <c r="BH36"/>
  <c r="DQ36" s="1"/>
  <c r="BH38"/>
  <c r="DQ38" s="1"/>
  <c r="BH25"/>
  <c r="DQ25" s="1"/>
  <c r="BH16"/>
  <c r="DQ16" s="1"/>
  <c r="BH10"/>
  <c r="BH15"/>
  <c r="DQ15" s="1"/>
  <c r="BH34"/>
  <c r="DQ34" s="1"/>
  <c r="BH5"/>
  <c r="DQ5" s="1"/>
  <c r="BH8"/>
  <c r="DQ8" s="1"/>
  <c r="BH27"/>
  <c r="DQ27" s="1"/>
  <c r="BH12"/>
  <c r="DQ12" s="1"/>
  <c r="BH35"/>
  <c r="DQ35" s="1"/>
  <c r="BH30"/>
  <c r="BH26"/>
  <c r="BH31"/>
  <c r="DQ31" s="1"/>
  <c r="BH24"/>
  <c r="DQ24" s="1"/>
  <c r="BH9"/>
  <c r="DQ9" s="1"/>
  <c r="BH14"/>
  <c r="BA17" i="3"/>
  <c r="BA14"/>
  <c r="AS16" i="4"/>
  <c r="AS9"/>
  <c r="AS15"/>
  <c r="AS8"/>
  <c r="AS13"/>
  <c r="AS32"/>
  <c r="BA30" i="3"/>
  <c r="BA8"/>
  <c r="BA19"/>
  <c r="BA25"/>
  <c r="AS41" i="4"/>
  <c r="AS6"/>
  <c r="AS17"/>
  <c r="AS35"/>
  <c r="AS26"/>
  <c r="AS24"/>
  <c r="AS5"/>
  <c r="AS39"/>
  <c r="AS38"/>
  <c r="BA12" i="3"/>
  <c r="BA5"/>
  <c r="AS18" i="4"/>
  <c r="AS19"/>
  <c r="AS10"/>
  <c r="AS29"/>
  <c r="BA10" i="3"/>
  <c r="BA18"/>
  <c r="BA36"/>
  <c r="BA9"/>
  <c r="BA35"/>
  <c r="BA39"/>
  <c r="BA37"/>
  <c r="BA27"/>
  <c r="BA16"/>
  <c r="BA43"/>
  <c r="BA24"/>
  <c r="BA29"/>
  <c r="BA40"/>
  <c r="BA31"/>
  <c r="BA21"/>
  <c r="BA26"/>
  <c r="BA38"/>
  <c r="BA13"/>
  <c r="BA6"/>
  <c r="BA42"/>
  <c r="BA28"/>
  <c r="BA32"/>
  <c r="BA41"/>
  <c r="BA33"/>
  <c r="DQ30" i="5" l="1"/>
  <c r="DQ10"/>
  <c r="DQ11"/>
  <c r="DQ17"/>
  <c r="DQ20"/>
  <c r="DQ14"/>
  <c r="DQ26"/>
</calcChain>
</file>

<file path=xl/sharedStrings.xml><?xml version="1.0" encoding="utf-8"?>
<sst xmlns="http://schemas.openxmlformats.org/spreadsheetml/2006/main" count="714" uniqueCount="176">
  <si>
    <t>Тюменская область</t>
  </si>
  <si>
    <t>Красноярский край</t>
  </si>
  <si>
    <t>Москва</t>
  </si>
  <si>
    <t>Алтайский край</t>
  </si>
  <si>
    <t>Омская область</t>
  </si>
  <si>
    <t>Санкт-Петербург</t>
  </si>
  <si>
    <t>Удмуртия республика</t>
  </si>
  <si>
    <t>ЯНАО</t>
  </si>
  <si>
    <t>Ульяновская область</t>
  </si>
  <si>
    <t>Саратовская область</t>
  </si>
  <si>
    <t>Республика Башкоторстан</t>
  </si>
  <si>
    <t>Республика Мордовия</t>
  </si>
  <si>
    <t>Мурманская область</t>
  </si>
  <si>
    <t>Челябинская область</t>
  </si>
  <si>
    <t>Московская область</t>
  </si>
  <si>
    <t>Свердловская область</t>
  </si>
  <si>
    <t>ХМАО-Югра</t>
  </si>
  <si>
    <t>Пермский край</t>
  </si>
  <si>
    <t>Смоленская область</t>
  </si>
  <si>
    <t>Камчатский край</t>
  </si>
  <si>
    <t>Ивановская область</t>
  </si>
  <si>
    <t>Курганская область</t>
  </si>
  <si>
    <t>Республика Коми</t>
  </si>
  <si>
    <t>Вологодская область</t>
  </si>
  <si>
    <t>Республика Карелия</t>
  </si>
  <si>
    <t>Новосибирская область</t>
  </si>
  <si>
    <t>Республика Саха</t>
  </si>
  <si>
    <t>Кемеровская область</t>
  </si>
  <si>
    <t>Гонка</t>
  </si>
  <si>
    <t xml:space="preserve">Спринт </t>
  </si>
  <si>
    <t>Эстафета</t>
  </si>
  <si>
    <t>Республика Татарстан</t>
  </si>
  <si>
    <t>Место</t>
  </si>
  <si>
    <t>Персьют</t>
  </si>
  <si>
    <t>Масстарт</t>
  </si>
  <si>
    <t xml:space="preserve">Юниоры </t>
  </si>
  <si>
    <t>Юниорки</t>
  </si>
  <si>
    <t>Забайкальский край</t>
  </si>
  <si>
    <t>Томская область</t>
  </si>
  <si>
    <t>Архангельская область</t>
  </si>
  <si>
    <t>Псковская область</t>
  </si>
  <si>
    <t>Наименование региона</t>
  </si>
  <si>
    <t>Спортивный дисциплины</t>
  </si>
  <si>
    <t>Всего очков</t>
  </si>
  <si>
    <t>Занятое  место</t>
  </si>
  <si>
    <t>№ п/п</t>
  </si>
  <si>
    <t xml:space="preserve">Всего очков </t>
  </si>
  <si>
    <t xml:space="preserve">Занятое  общее место </t>
  </si>
  <si>
    <t>Сумма очков</t>
  </si>
  <si>
    <t>Общее место</t>
  </si>
  <si>
    <t>Наименование региона РФ</t>
  </si>
  <si>
    <t>Ленинградская область</t>
  </si>
  <si>
    <t>Кировская область</t>
  </si>
  <si>
    <t>Общая сумма очков</t>
  </si>
  <si>
    <t>С/эстафета</t>
  </si>
  <si>
    <t>Ком. гонка</t>
  </si>
  <si>
    <t>Ярославская область</t>
  </si>
  <si>
    <t>Костромская область</t>
  </si>
  <si>
    <t>Владимирская область</t>
  </si>
  <si>
    <t>Мужчины</t>
  </si>
  <si>
    <t>Женщины</t>
  </si>
  <si>
    <t>Суперспринт</t>
  </si>
  <si>
    <t>Суперперсьют</t>
  </si>
  <si>
    <t>Марафон</t>
  </si>
  <si>
    <t>очки</t>
  </si>
  <si>
    <t>юниоры</t>
  </si>
  <si>
    <t>юниорки</t>
  </si>
  <si>
    <t>мужчины</t>
  </si>
  <si>
    <t>женщины</t>
  </si>
  <si>
    <t>Общее количество очков</t>
  </si>
  <si>
    <t>Регион РФ</t>
  </si>
  <si>
    <t>Округ РФ</t>
  </si>
  <si>
    <t>общие очки</t>
  </si>
  <si>
    <t>общее место</t>
  </si>
  <si>
    <t>мужчины, женщины</t>
  </si>
  <si>
    <t>Сахалинская область</t>
  </si>
  <si>
    <t>округ РФ</t>
  </si>
  <si>
    <t>УрФО</t>
  </si>
  <si>
    <t>СФО</t>
  </si>
  <si>
    <t>ПФО</t>
  </si>
  <si>
    <t>ЦФО</t>
  </si>
  <si>
    <t>СЗФО</t>
  </si>
  <si>
    <t>ДФО</t>
  </si>
  <si>
    <t>Калужская область</t>
  </si>
  <si>
    <t>Рязанская область</t>
  </si>
  <si>
    <t>юниоры, юниорки 20-21 год</t>
  </si>
  <si>
    <t>Пат/ гонка</t>
  </si>
  <si>
    <t>О/ эстафета</t>
  </si>
  <si>
    <t>Ком/ гонка</t>
  </si>
  <si>
    <t>итог</t>
  </si>
  <si>
    <t>Республика Бурятия</t>
  </si>
  <si>
    <t>П/ гонка</t>
  </si>
  <si>
    <t>К/  гонка</t>
  </si>
  <si>
    <t>с/эстафета</t>
  </si>
  <si>
    <t>Удмуртия Республика</t>
  </si>
  <si>
    <t>Воронежская область</t>
  </si>
  <si>
    <t>гонка</t>
  </si>
  <si>
    <t>спринт</t>
  </si>
  <si>
    <t>эстафета</t>
  </si>
  <si>
    <t>Спринт</t>
  </si>
  <si>
    <t>Чувашская Республика</t>
  </si>
  <si>
    <t>Кросс-эстафета</t>
  </si>
  <si>
    <t xml:space="preserve">Кросс-спринт </t>
  </si>
  <si>
    <t>Роллеры-гонка</t>
  </si>
  <si>
    <t>О/эстафета</t>
  </si>
  <si>
    <t>Чувашская республика</t>
  </si>
  <si>
    <t>Кросс-спринт</t>
  </si>
  <si>
    <t>Хабаровский край</t>
  </si>
  <si>
    <t xml:space="preserve">Роллеры-спринт </t>
  </si>
  <si>
    <t>Роллеры-см/эстафета</t>
  </si>
  <si>
    <t>Роллеры-эстафета</t>
  </si>
  <si>
    <t>Роллеры-масстарт</t>
  </si>
  <si>
    <t>Роллеры-спринт</t>
  </si>
  <si>
    <t>ролееры-гонка</t>
  </si>
  <si>
    <t>ролееры-эстафета</t>
  </si>
  <si>
    <t>кросс-эстафета</t>
  </si>
  <si>
    <t xml:space="preserve"> очки</t>
  </si>
  <si>
    <t xml:space="preserve">общая сумма очков </t>
  </si>
  <si>
    <t>общекомандное место</t>
  </si>
  <si>
    <t>См/эстафета</t>
  </si>
  <si>
    <t>Республика Алтай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</si>
  <si>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</si>
  <si>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</si>
  <si>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</si>
  <si>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</si>
  <si>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</si>
  <si>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</si>
  <si>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</si>
  <si>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</si>
  <si>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</si>
  <si>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</si>
  <si>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</si>
  <si>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</si>
  <si>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</si>
  <si>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</si>
  <si>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</si>
  <si>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</si>
  <si>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</si>
  <si>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</si>
  <si>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</si>
  <si>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</si>
  <si>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</si>
  <si>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</si>
  <si>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</si>
  <si>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</si>
  <si>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</si>
  <si>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</si>
  <si>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</si>
  <si>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</si>
  <si>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</si>
  <si>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</si>
  <si>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</si>
  <si>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</si>
  <si>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</si>
  <si>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</si>
  <si>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</si>
  <si>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См/ эстафета</t>
  </si>
  <si>
    <t>18-19 лет (1999-2000)</t>
  </si>
  <si>
    <t>16-17 лет (2001-2002)</t>
  </si>
  <si>
    <t>14-15 лет (2003-2004)</t>
  </si>
  <si>
    <t xml:space="preserve"> </t>
  </si>
  <si>
    <t xml:space="preserve">                        11 2                     </t>
  </si>
  <si>
    <t>Юноши (1999-2000)</t>
  </si>
  <si>
    <t>Девушки (1999-2000)</t>
  </si>
  <si>
    <t>Юноши (2001-2002)</t>
  </si>
  <si>
    <t>Девушки (2001-2002)</t>
  </si>
  <si>
    <t>юноши 1999-2000</t>
  </si>
  <si>
    <t>девушки 1999-2000</t>
  </si>
  <si>
    <t>юноши 2001-2002</t>
  </si>
  <si>
    <t>девушки 2001-2002</t>
  </si>
  <si>
    <t>юноши 2003-2004</t>
  </si>
  <si>
    <t>девушки 2003-2004</t>
  </si>
  <si>
    <t>см/эстафета</t>
  </si>
  <si>
    <t>325,,5</t>
  </si>
  <si>
    <t>Юноши (2003-2004)</t>
  </si>
  <si>
    <t>Девушки (2003-2004)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</si>
</sst>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/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center"/>
    </xf>
    <xf numFmtId="0" fontId="19" fillId="0" borderId="12" xfId="0" applyNumberFormat="1" applyFont="1" applyFill="1" applyBorder="1" applyAlignment="1">
      <alignment horizontal="center"/>
    </xf>
    <xf numFmtId="0" fontId="19" fillId="0" borderId="15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1" fillId="0" borderId="0" xfId="0" applyFont="1"/>
    <xf numFmtId="0" fontId="4" fillId="0" borderId="4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8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9" fillId="0" borderId="0" xfId="0" applyFont="1"/>
    <xf numFmtId="0" fontId="16" fillId="0" borderId="22" xfId="0" applyFont="1" applyFill="1" applyBorder="1" applyAlignment="1">
      <alignment horizontal="center" vertical="center"/>
    </xf>
    <xf numFmtId="0" fontId="9" fillId="0" borderId="1" xfId="0" applyFont="1" applyBorder="1"/>
    <xf numFmtId="0" fontId="16" fillId="0" borderId="48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57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 vertical="center" wrapText="1"/>
    </xf>
    <xf numFmtId="0" fontId="16" fillId="0" borderId="58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8" fillId="0" borderId="36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5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/>
    </xf>
    <xf numFmtId="0" fontId="10" fillId="0" borderId="0" xfId="0" applyFont="1"/>
    <xf numFmtId="0" fontId="5" fillId="0" borderId="6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7" fillId="0" borderId="66" xfId="0" applyFont="1" applyBorder="1" applyAlignment="1">
      <alignment horizontal="center" vertical="center" textRotation="90" wrapText="1"/>
    </xf>
    <xf numFmtId="0" fontId="16" fillId="0" borderId="3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0" xfId="0" applyFont="1"/>
    <xf numFmtId="0" fontId="14" fillId="0" borderId="3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textRotation="90" wrapText="1"/>
    </xf>
    <xf numFmtId="0" fontId="19" fillId="0" borderId="0" xfId="0" applyFont="1"/>
    <xf numFmtId="0" fontId="1" fillId="0" borderId="41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/>
    </xf>
    <xf numFmtId="0" fontId="17" fillId="0" borderId="47" xfId="0" applyFont="1" applyFill="1" applyBorder="1" applyAlignment="1"/>
    <xf numFmtId="0" fontId="22" fillId="0" borderId="12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58" xfId="0" applyFont="1" applyFill="1" applyBorder="1" applyAlignment="1">
      <alignment wrapText="1"/>
    </xf>
    <xf numFmtId="0" fontId="1" fillId="0" borderId="47" xfId="0" applyFont="1" applyFill="1" applyBorder="1" applyAlignment="1">
      <alignment wrapText="1"/>
    </xf>
    <xf numFmtId="0" fontId="1" fillId="0" borderId="52" xfId="0" applyFont="1" applyFill="1" applyBorder="1" applyAlignment="1">
      <alignment wrapText="1"/>
    </xf>
    <xf numFmtId="0" fontId="1" fillId="0" borderId="58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left"/>
    </xf>
    <xf numFmtId="0" fontId="14" fillId="0" borderId="47" xfId="0" applyFont="1" applyBorder="1"/>
    <xf numFmtId="0" fontId="14" fillId="0" borderId="47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4" fillId="0" borderId="12" xfId="0" applyFont="1" applyBorder="1"/>
    <xf numFmtId="0" fontId="14" fillId="0" borderId="0" xfId="0" applyFont="1"/>
    <xf numFmtId="0" fontId="16" fillId="0" borderId="3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1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 textRotation="90" wrapText="1"/>
    </xf>
    <xf numFmtId="0" fontId="4" fillId="3" borderId="3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7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53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 textRotation="90" wrapText="1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25" fillId="0" borderId="37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horizontal="left"/>
    </xf>
    <xf numFmtId="0" fontId="8" fillId="0" borderId="22" xfId="0" applyFont="1" applyBorder="1"/>
    <xf numFmtId="0" fontId="8" fillId="0" borderId="68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24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9" fillId="0" borderId="6" xfId="0" applyFont="1" applyBorder="1"/>
    <xf numFmtId="0" fontId="14" fillId="0" borderId="3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0" borderId="7" xfId="0" applyFont="1" applyBorder="1"/>
    <xf numFmtId="0" fontId="14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8" xfId="0" applyFont="1" applyBorder="1"/>
    <xf numFmtId="0" fontId="9" fillId="0" borderId="37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7" fillId="0" borderId="5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/>
    </xf>
    <xf numFmtId="0" fontId="1" fillId="0" borderId="59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/>
    </xf>
    <xf numFmtId="0" fontId="8" fillId="0" borderId="3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textRotation="90" wrapText="1"/>
    </xf>
    <xf numFmtId="0" fontId="8" fillId="0" borderId="63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 vertical="center" textRotation="90" wrapText="1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59" xfId="0" applyFont="1" applyBorder="1" applyAlignment="1">
      <alignment horizontal="center" vertical="center" textRotation="90" wrapText="1"/>
    </xf>
    <xf numFmtId="0" fontId="7" fillId="0" borderId="4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textRotation="90" wrapText="1"/>
    </xf>
    <xf numFmtId="0" fontId="8" fillId="0" borderId="60" xfId="0" applyFont="1" applyBorder="1" applyAlignment="1">
      <alignment horizontal="center" vertical="center" textRotation="90" wrapText="1"/>
    </xf>
    <xf numFmtId="0" fontId="8" fillId="0" borderId="58" xfId="0" applyFont="1" applyBorder="1" applyAlignment="1">
      <alignment horizontal="center" vertical="center" textRotation="90" wrapText="1"/>
    </xf>
    <xf numFmtId="0" fontId="8" fillId="0" borderId="52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12" fillId="0" borderId="2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7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zoomScaleNormal="100" workbookViewId="0">
      <selection activeCell="T33" sqref="T33"/>
    </sheetView>
  </sheetViews>
  <sheetFormatPr defaultRowHeight="15"/>
  <cols>
    <col min="1" max="1" width="4" customWidth="1"/>
    <col min="2" max="2" width="7.5703125" customWidth="1"/>
    <col min="3" max="3" width="23.7109375" customWidth="1"/>
    <col min="4" max="4" width="6.5703125" customWidth="1"/>
    <col min="5" max="5" width="8.7109375" customWidth="1"/>
    <col min="6" max="6" width="5.42578125" customWidth="1"/>
    <col min="7" max="7" width="6.7109375" customWidth="1"/>
    <col min="8" max="8" width="8.7109375" customWidth="1"/>
    <col min="9" max="9" width="5.42578125" customWidth="1"/>
    <col min="10" max="10" width="6.7109375" customWidth="1"/>
    <col min="11" max="11" width="8.7109375" customWidth="1"/>
    <col min="12" max="12" width="5.28515625" customWidth="1"/>
    <col min="13" max="13" width="6.7109375" customWidth="1"/>
    <col min="14" max="14" width="8.7109375" customWidth="1"/>
    <col min="15" max="15" width="5.42578125" customWidth="1"/>
    <col min="16" max="16" width="6.7109375" customWidth="1"/>
    <col min="17" max="17" width="8.7109375" customWidth="1"/>
    <col min="18" max="18" width="5.42578125" customWidth="1"/>
  </cols>
  <sheetData>
    <row r="1" spans="1:18" s="52" customFormat="1" ht="30.75" customHeight="1">
      <c r="A1" s="414" t="s">
        <v>45</v>
      </c>
      <c r="B1" s="414" t="s">
        <v>71</v>
      </c>
      <c r="C1" s="416" t="s">
        <v>70</v>
      </c>
      <c r="D1" s="409" t="s">
        <v>74</v>
      </c>
      <c r="E1" s="410"/>
      <c r="F1" s="411"/>
      <c r="G1" s="409" t="s">
        <v>85</v>
      </c>
      <c r="H1" s="410"/>
      <c r="I1" s="411"/>
      <c r="J1" s="409" t="s">
        <v>157</v>
      </c>
      <c r="K1" s="410"/>
      <c r="L1" s="411"/>
      <c r="M1" s="409" t="s">
        <v>158</v>
      </c>
      <c r="N1" s="410"/>
      <c r="O1" s="411"/>
      <c r="P1" s="409" t="s">
        <v>159</v>
      </c>
      <c r="Q1" s="410"/>
      <c r="R1" s="411"/>
    </row>
    <row r="2" spans="1:18" ht="13.5" customHeight="1">
      <c r="A2" s="415"/>
      <c r="B2" s="415"/>
      <c r="C2" s="417"/>
      <c r="D2" s="412" t="s">
        <v>64</v>
      </c>
      <c r="E2" s="407" t="s">
        <v>76</v>
      </c>
      <c r="F2" s="408"/>
      <c r="G2" s="412" t="s">
        <v>64</v>
      </c>
      <c r="H2" s="407" t="s">
        <v>76</v>
      </c>
      <c r="I2" s="408"/>
      <c r="J2" s="412" t="s">
        <v>64</v>
      </c>
      <c r="K2" s="407" t="s">
        <v>76</v>
      </c>
      <c r="L2" s="408"/>
      <c r="M2" s="412" t="s">
        <v>64</v>
      </c>
      <c r="N2" s="407" t="s">
        <v>76</v>
      </c>
      <c r="O2" s="408"/>
      <c r="P2" s="412" t="s">
        <v>64</v>
      </c>
      <c r="Q2" s="407" t="s">
        <v>76</v>
      </c>
      <c r="R2" s="408"/>
    </row>
    <row r="3" spans="1:18" ht="24.75" customHeight="1" thickBot="1">
      <c r="A3" s="415"/>
      <c r="B3" s="415"/>
      <c r="C3" s="417"/>
      <c r="D3" s="413"/>
      <c r="E3" s="387" t="s">
        <v>72</v>
      </c>
      <c r="F3" s="388" t="s">
        <v>73</v>
      </c>
      <c r="G3" s="413"/>
      <c r="H3" s="387" t="s">
        <v>72</v>
      </c>
      <c r="I3" s="388" t="s">
        <v>73</v>
      </c>
      <c r="J3" s="413"/>
      <c r="K3" s="387" t="s">
        <v>72</v>
      </c>
      <c r="L3" s="388" t="s">
        <v>73</v>
      </c>
      <c r="M3" s="413"/>
      <c r="N3" s="387" t="s">
        <v>72</v>
      </c>
      <c r="O3" s="388" t="s">
        <v>73</v>
      </c>
      <c r="P3" s="413"/>
      <c r="Q3" s="387" t="s">
        <v>72</v>
      </c>
      <c r="R3" s="388" t="s">
        <v>73</v>
      </c>
    </row>
    <row r="4" spans="1:18" ht="11.25" customHeight="1">
      <c r="A4" s="386">
        <v>1</v>
      </c>
      <c r="B4" s="368" t="s">
        <v>82</v>
      </c>
      <c r="C4" s="391" t="s">
        <v>19</v>
      </c>
      <c r="D4" s="60">
        <v>1712</v>
      </c>
      <c r="E4" s="404">
        <v>1712</v>
      </c>
      <c r="F4" s="404">
        <v>6</v>
      </c>
      <c r="G4" s="60">
        <v>217.5</v>
      </c>
      <c r="H4" s="404">
        <v>1103.5</v>
      </c>
      <c r="I4" s="404">
        <v>6</v>
      </c>
      <c r="J4" s="60">
        <v>306</v>
      </c>
      <c r="K4" s="404">
        <v>760</v>
      </c>
      <c r="L4" s="404">
        <v>6</v>
      </c>
      <c r="M4" s="60">
        <v>1326</v>
      </c>
      <c r="N4" s="404">
        <v>1933</v>
      </c>
      <c r="O4" s="404">
        <v>6</v>
      </c>
      <c r="P4" s="61">
        <v>1427</v>
      </c>
      <c r="Q4" s="404">
        <v>1427</v>
      </c>
      <c r="R4" s="404">
        <v>5</v>
      </c>
    </row>
    <row r="5" spans="1:18" ht="11.25" customHeight="1">
      <c r="A5" s="58">
        <v>2</v>
      </c>
      <c r="B5" s="38" t="s">
        <v>82</v>
      </c>
      <c r="C5" s="389" t="s">
        <v>26</v>
      </c>
      <c r="D5" s="390"/>
      <c r="E5" s="405"/>
      <c r="F5" s="405"/>
      <c r="G5" s="56">
        <v>886</v>
      </c>
      <c r="H5" s="405"/>
      <c r="I5" s="405"/>
      <c r="J5" s="56">
        <v>196</v>
      </c>
      <c r="K5" s="405"/>
      <c r="L5" s="405"/>
      <c r="M5" s="56">
        <v>237</v>
      </c>
      <c r="N5" s="405"/>
      <c r="O5" s="405"/>
      <c r="P5" s="56"/>
      <c r="Q5" s="405"/>
      <c r="R5" s="405"/>
    </row>
    <row r="6" spans="1:18" ht="11.25" customHeight="1">
      <c r="A6" s="58">
        <v>3</v>
      </c>
      <c r="B6" s="38" t="s">
        <v>82</v>
      </c>
      <c r="C6" s="389" t="s">
        <v>75</v>
      </c>
      <c r="D6" s="56"/>
      <c r="E6" s="405"/>
      <c r="F6" s="405"/>
      <c r="G6" s="56"/>
      <c r="H6" s="405"/>
      <c r="I6" s="405"/>
      <c r="J6" s="56">
        <v>258</v>
      </c>
      <c r="K6" s="405"/>
      <c r="L6" s="405"/>
      <c r="M6" s="56">
        <v>370</v>
      </c>
      <c r="N6" s="405"/>
      <c r="O6" s="405"/>
      <c r="P6" s="56"/>
      <c r="Q6" s="405"/>
      <c r="R6" s="405"/>
    </row>
    <row r="7" spans="1:18" ht="11.25" customHeight="1" thickBot="1">
      <c r="A7" s="58">
        <v>4</v>
      </c>
      <c r="B7" s="369" t="s">
        <v>82</v>
      </c>
      <c r="C7" s="392" t="s">
        <v>107</v>
      </c>
      <c r="D7" s="393"/>
      <c r="E7" s="406"/>
      <c r="F7" s="406"/>
      <c r="G7" s="393"/>
      <c r="H7" s="406"/>
      <c r="I7" s="406"/>
      <c r="J7" s="393"/>
      <c r="K7" s="406"/>
      <c r="L7" s="406"/>
      <c r="M7" s="393"/>
      <c r="N7" s="406"/>
      <c r="O7" s="406"/>
      <c r="P7" s="393"/>
      <c r="Q7" s="406"/>
      <c r="R7" s="406"/>
    </row>
    <row r="8" spans="1:18" ht="11.25" customHeight="1">
      <c r="A8" s="58">
        <v>5</v>
      </c>
      <c r="B8" s="368" t="s">
        <v>79</v>
      </c>
      <c r="C8" s="397" t="s">
        <v>52</v>
      </c>
      <c r="D8" s="60">
        <v>505.5</v>
      </c>
      <c r="E8" s="404">
        <v>30131</v>
      </c>
      <c r="F8" s="404">
        <v>3</v>
      </c>
      <c r="G8" s="60"/>
      <c r="H8" s="404">
        <v>35390</v>
      </c>
      <c r="I8" s="404">
        <v>1</v>
      </c>
      <c r="J8" s="60"/>
      <c r="K8" s="404">
        <v>24904</v>
      </c>
      <c r="L8" s="404">
        <v>1</v>
      </c>
      <c r="M8" s="60">
        <v>599</v>
      </c>
      <c r="N8" s="404">
        <v>26372</v>
      </c>
      <c r="O8" s="404">
        <v>1</v>
      </c>
      <c r="P8" s="60">
        <v>2255</v>
      </c>
      <c r="Q8" s="404">
        <v>12894</v>
      </c>
      <c r="R8" s="404">
        <v>2</v>
      </c>
    </row>
    <row r="9" spans="1:18" ht="11.25" customHeight="1">
      <c r="A9" s="58">
        <v>6</v>
      </c>
      <c r="B9" s="38" t="s">
        <v>79</v>
      </c>
      <c r="C9" s="394" t="s">
        <v>17</v>
      </c>
      <c r="D9" s="56">
        <v>2974.5</v>
      </c>
      <c r="E9" s="405"/>
      <c r="F9" s="405"/>
      <c r="G9" s="56">
        <v>6065.5</v>
      </c>
      <c r="H9" s="405"/>
      <c r="I9" s="405"/>
      <c r="J9" s="56">
        <v>3363</v>
      </c>
      <c r="K9" s="405"/>
      <c r="L9" s="405"/>
      <c r="M9" s="56">
        <v>4266</v>
      </c>
      <c r="N9" s="405"/>
      <c r="O9" s="405"/>
      <c r="P9" s="56">
        <v>2544</v>
      </c>
      <c r="Q9" s="405"/>
      <c r="R9" s="405"/>
    </row>
    <row r="10" spans="1:18" ht="11.25" customHeight="1">
      <c r="A10" s="58">
        <v>7</v>
      </c>
      <c r="B10" s="38" t="s">
        <v>79</v>
      </c>
      <c r="C10" s="394" t="s">
        <v>10</v>
      </c>
      <c r="D10" s="56">
        <v>7214</v>
      </c>
      <c r="E10" s="405"/>
      <c r="F10" s="405"/>
      <c r="G10" s="56">
        <v>8081</v>
      </c>
      <c r="H10" s="405"/>
      <c r="I10" s="405"/>
      <c r="J10" s="56">
        <v>4088</v>
      </c>
      <c r="K10" s="405"/>
      <c r="L10" s="405"/>
      <c r="M10" s="56">
        <v>2363</v>
      </c>
      <c r="N10" s="405"/>
      <c r="O10" s="405"/>
      <c r="P10" s="56"/>
      <c r="Q10" s="405"/>
      <c r="R10" s="405"/>
    </row>
    <row r="11" spans="1:18" ht="11.25" customHeight="1">
      <c r="A11" s="58">
        <v>8</v>
      </c>
      <c r="B11" s="38" t="s">
        <v>79</v>
      </c>
      <c r="C11" s="394" t="s">
        <v>11</v>
      </c>
      <c r="D11" s="56">
        <v>5846.5</v>
      </c>
      <c r="E11" s="405"/>
      <c r="F11" s="405"/>
      <c r="G11" s="56">
        <v>5606.5</v>
      </c>
      <c r="H11" s="405"/>
      <c r="I11" s="405"/>
      <c r="J11" s="56">
        <v>4652</v>
      </c>
      <c r="K11" s="405"/>
      <c r="L11" s="405"/>
      <c r="M11" s="56">
        <v>6253</v>
      </c>
      <c r="N11" s="405"/>
      <c r="O11" s="405"/>
      <c r="P11" s="56">
        <v>4071</v>
      </c>
      <c r="Q11" s="405"/>
      <c r="R11" s="405"/>
    </row>
    <row r="12" spans="1:18" ht="11.25" customHeight="1">
      <c r="A12" s="58">
        <v>9</v>
      </c>
      <c r="B12" s="38" t="s">
        <v>79</v>
      </c>
      <c r="C12" s="395" t="s">
        <v>31</v>
      </c>
      <c r="D12" s="56">
        <v>220</v>
      </c>
      <c r="E12" s="405"/>
      <c r="F12" s="405"/>
      <c r="G12" s="56">
        <v>1943</v>
      </c>
      <c r="H12" s="405"/>
      <c r="I12" s="405"/>
      <c r="J12" s="56">
        <v>1525</v>
      </c>
      <c r="K12" s="405"/>
      <c r="L12" s="405"/>
      <c r="M12" s="56">
        <v>227</v>
      </c>
      <c r="N12" s="405"/>
      <c r="O12" s="405"/>
      <c r="P12" s="56"/>
      <c r="Q12" s="405"/>
      <c r="R12" s="405"/>
    </row>
    <row r="13" spans="1:18" ht="11.25" customHeight="1">
      <c r="A13" s="58">
        <v>10</v>
      </c>
      <c r="B13" s="38" t="s">
        <v>79</v>
      </c>
      <c r="C13" s="394" t="s">
        <v>9</v>
      </c>
      <c r="D13" s="56"/>
      <c r="E13" s="405"/>
      <c r="F13" s="405"/>
      <c r="G13" s="56">
        <v>2109</v>
      </c>
      <c r="H13" s="405"/>
      <c r="I13" s="405"/>
      <c r="J13" s="56">
        <v>1159</v>
      </c>
      <c r="K13" s="405"/>
      <c r="L13" s="405"/>
      <c r="M13" s="56">
        <v>1564</v>
      </c>
      <c r="N13" s="405"/>
      <c r="O13" s="405"/>
      <c r="P13" s="56">
        <v>1566</v>
      </c>
      <c r="Q13" s="405"/>
      <c r="R13" s="405"/>
    </row>
    <row r="14" spans="1:18" ht="11.25" customHeight="1">
      <c r="A14" s="58">
        <v>11</v>
      </c>
      <c r="B14" s="38" t="s">
        <v>79</v>
      </c>
      <c r="C14" s="394" t="s">
        <v>6</v>
      </c>
      <c r="D14" s="56">
        <v>7900.5</v>
      </c>
      <c r="E14" s="405"/>
      <c r="F14" s="405"/>
      <c r="G14" s="56">
        <v>9747</v>
      </c>
      <c r="H14" s="405"/>
      <c r="I14" s="405"/>
      <c r="J14" s="56">
        <v>5171</v>
      </c>
      <c r="K14" s="405"/>
      <c r="L14" s="405"/>
      <c r="M14" s="56">
        <v>6533</v>
      </c>
      <c r="N14" s="405"/>
      <c r="O14" s="405"/>
      <c r="P14" s="62">
        <v>1853</v>
      </c>
      <c r="Q14" s="405"/>
      <c r="R14" s="405"/>
    </row>
    <row r="15" spans="1:18" ht="11.25" customHeight="1">
      <c r="A15" s="58">
        <v>12</v>
      </c>
      <c r="B15" s="38" t="s">
        <v>79</v>
      </c>
      <c r="C15" s="396" t="s">
        <v>8</v>
      </c>
      <c r="D15" s="56">
        <v>4577.5</v>
      </c>
      <c r="E15" s="405"/>
      <c r="F15" s="405"/>
      <c r="G15" s="56">
        <v>435</v>
      </c>
      <c r="H15" s="405"/>
      <c r="I15" s="405"/>
      <c r="J15" s="56">
        <v>3167</v>
      </c>
      <c r="K15" s="405"/>
      <c r="L15" s="405"/>
      <c r="M15" s="56">
        <v>4100</v>
      </c>
      <c r="N15" s="405"/>
      <c r="O15" s="405"/>
      <c r="P15" s="56"/>
      <c r="Q15" s="405"/>
      <c r="R15" s="405"/>
    </row>
    <row r="16" spans="1:18" ht="11.25" customHeight="1" thickBot="1">
      <c r="A16" s="58">
        <v>13</v>
      </c>
      <c r="B16" s="369" t="s">
        <v>79</v>
      </c>
      <c r="C16" s="399" t="s">
        <v>100</v>
      </c>
      <c r="D16" s="393">
        <v>892.5</v>
      </c>
      <c r="E16" s="406"/>
      <c r="F16" s="406"/>
      <c r="G16" s="393">
        <v>1403</v>
      </c>
      <c r="H16" s="406"/>
      <c r="I16" s="406"/>
      <c r="J16" s="393">
        <v>1779</v>
      </c>
      <c r="K16" s="406"/>
      <c r="L16" s="406"/>
      <c r="M16" s="393">
        <v>467</v>
      </c>
      <c r="N16" s="406"/>
      <c r="O16" s="406"/>
      <c r="P16" s="393">
        <v>605</v>
      </c>
      <c r="Q16" s="406"/>
      <c r="R16" s="406"/>
    </row>
    <row r="17" spans="1:18" ht="11.25" customHeight="1">
      <c r="A17" s="58">
        <v>14</v>
      </c>
      <c r="B17" s="368" t="s">
        <v>81</v>
      </c>
      <c r="C17" s="400" t="s">
        <v>39</v>
      </c>
      <c r="D17" s="60">
        <v>1106.5</v>
      </c>
      <c r="E17" s="404">
        <v>16514.5</v>
      </c>
      <c r="F17" s="404">
        <v>4</v>
      </c>
      <c r="G17" s="60">
        <v>0</v>
      </c>
      <c r="H17" s="404">
        <v>14228</v>
      </c>
      <c r="I17" s="404">
        <v>3</v>
      </c>
      <c r="J17" s="60"/>
      <c r="K17" s="404">
        <v>7660</v>
      </c>
      <c r="L17" s="404">
        <v>5</v>
      </c>
      <c r="M17" s="60">
        <v>286</v>
      </c>
      <c r="N17" s="404">
        <v>12894</v>
      </c>
      <c r="O17" s="404">
        <v>5</v>
      </c>
      <c r="P17" s="60">
        <v>657</v>
      </c>
      <c r="Q17" s="404">
        <v>6845</v>
      </c>
      <c r="R17" s="404">
        <v>3</v>
      </c>
    </row>
    <row r="18" spans="1:18" ht="11.25" customHeight="1">
      <c r="A18" s="58">
        <v>15</v>
      </c>
      <c r="B18" s="38" t="s">
        <v>81</v>
      </c>
      <c r="C18" s="389" t="s">
        <v>23</v>
      </c>
      <c r="D18" s="56">
        <v>400</v>
      </c>
      <c r="E18" s="405"/>
      <c r="F18" s="405"/>
      <c r="G18" s="56">
        <v>135</v>
      </c>
      <c r="H18" s="405"/>
      <c r="I18" s="405"/>
      <c r="J18" s="56"/>
      <c r="K18" s="405"/>
      <c r="L18" s="405"/>
      <c r="M18" s="56"/>
      <c r="N18" s="405"/>
      <c r="O18" s="405"/>
      <c r="P18" s="56">
        <v>1510</v>
      </c>
      <c r="Q18" s="405"/>
      <c r="R18" s="405"/>
    </row>
    <row r="19" spans="1:18" ht="11.25" customHeight="1">
      <c r="A19" s="58">
        <v>16</v>
      </c>
      <c r="B19" s="38" t="s">
        <v>81</v>
      </c>
      <c r="C19" s="389" t="s">
        <v>51</v>
      </c>
      <c r="D19" s="56">
        <v>386</v>
      </c>
      <c r="E19" s="405"/>
      <c r="F19" s="405"/>
      <c r="G19" s="56">
        <v>1406</v>
      </c>
      <c r="H19" s="405"/>
      <c r="I19" s="405"/>
      <c r="J19" s="56">
        <v>572</v>
      </c>
      <c r="K19" s="405"/>
      <c r="L19" s="405"/>
      <c r="M19" s="56"/>
      <c r="N19" s="405"/>
      <c r="O19" s="405"/>
      <c r="P19" s="56"/>
      <c r="Q19" s="405"/>
      <c r="R19" s="405"/>
    </row>
    <row r="20" spans="1:18" ht="11.25" customHeight="1">
      <c r="A20" s="58">
        <v>17</v>
      </c>
      <c r="B20" s="38" t="s">
        <v>81</v>
      </c>
      <c r="C20" s="394" t="s">
        <v>12</v>
      </c>
      <c r="D20" s="56">
        <v>2717.5</v>
      </c>
      <c r="E20" s="405"/>
      <c r="F20" s="405"/>
      <c r="G20" s="56">
        <v>650</v>
      </c>
      <c r="H20" s="405"/>
      <c r="I20" s="405"/>
      <c r="J20" s="56">
        <v>322</v>
      </c>
      <c r="K20" s="405"/>
      <c r="L20" s="405"/>
      <c r="M20" s="56">
        <v>4670</v>
      </c>
      <c r="N20" s="405"/>
      <c r="O20" s="405"/>
      <c r="P20" s="62"/>
      <c r="Q20" s="405"/>
      <c r="R20" s="405"/>
    </row>
    <row r="21" spans="1:18" ht="11.25" customHeight="1">
      <c r="A21" s="58">
        <v>18</v>
      </c>
      <c r="B21" s="38" t="s">
        <v>81</v>
      </c>
      <c r="C21" s="395" t="s">
        <v>40</v>
      </c>
      <c r="D21" s="56">
        <v>1803.5</v>
      </c>
      <c r="E21" s="405"/>
      <c r="F21" s="405"/>
      <c r="G21" s="56"/>
      <c r="H21" s="405"/>
      <c r="I21" s="405"/>
      <c r="J21" s="56"/>
      <c r="K21" s="405"/>
      <c r="L21" s="405"/>
      <c r="M21" s="56">
        <v>665</v>
      </c>
      <c r="N21" s="405"/>
      <c r="O21" s="405"/>
      <c r="P21" s="56">
        <v>825</v>
      </c>
      <c r="Q21" s="405"/>
      <c r="R21" s="405"/>
    </row>
    <row r="22" spans="1:18" ht="11.25" customHeight="1">
      <c r="A22" s="58">
        <v>19</v>
      </c>
      <c r="B22" s="38" t="s">
        <v>81</v>
      </c>
      <c r="C22" s="389" t="s">
        <v>24</v>
      </c>
      <c r="D22" s="56">
        <v>67</v>
      </c>
      <c r="E22" s="405"/>
      <c r="F22" s="405"/>
      <c r="G22" s="56">
        <v>374</v>
      </c>
      <c r="H22" s="405"/>
      <c r="I22" s="405"/>
      <c r="J22" s="56">
        <v>1287</v>
      </c>
      <c r="K22" s="405"/>
      <c r="L22" s="405"/>
      <c r="M22" s="56">
        <v>2624</v>
      </c>
      <c r="N22" s="405"/>
      <c r="O22" s="405"/>
      <c r="P22" s="62"/>
      <c r="Q22" s="405"/>
      <c r="R22" s="405"/>
    </row>
    <row r="23" spans="1:18" ht="11.25" customHeight="1">
      <c r="A23" s="58">
        <v>20</v>
      </c>
      <c r="B23" s="38" t="s">
        <v>81</v>
      </c>
      <c r="C23" s="394" t="s">
        <v>22</v>
      </c>
      <c r="D23" s="56">
        <v>2856</v>
      </c>
      <c r="E23" s="405"/>
      <c r="F23" s="405"/>
      <c r="G23" s="56">
        <v>2799.5</v>
      </c>
      <c r="H23" s="405"/>
      <c r="I23" s="405"/>
      <c r="J23" s="56">
        <v>592</v>
      </c>
      <c r="K23" s="405"/>
      <c r="L23" s="405"/>
      <c r="M23" s="56">
        <v>70</v>
      </c>
      <c r="N23" s="405"/>
      <c r="O23" s="405"/>
      <c r="P23" s="56"/>
      <c r="Q23" s="405"/>
      <c r="R23" s="405"/>
    </row>
    <row r="24" spans="1:18" ht="11.25" customHeight="1" thickBot="1">
      <c r="A24" s="58">
        <v>21</v>
      </c>
      <c r="B24" s="369" t="s">
        <v>81</v>
      </c>
      <c r="C24" s="401" t="s">
        <v>5</v>
      </c>
      <c r="D24" s="393">
        <v>7178</v>
      </c>
      <c r="E24" s="406"/>
      <c r="F24" s="406"/>
      <c r="G24" s="393">
        <v>8863.5</v>
      </c>
      <c r="H24" s="406"/>
      <c r="I24" s="406"/>
      <c r="J24" s="393">
        <v>4887</v>
      </c>
      <c r="K24" s="406"/>
      <c r="L24" s="406"/>
      <c r="M24" s="393">
        <v>4579</v>
      </c>
      <c r="N24" s="406"/>
      <c r="O24" s="406"/>
      <c r="P24" s="393">
        <v>3853</v>
      </c>
      <c r="Q24" s="406"/>
      <c r="R24" s="406"/>
    </row>
    <row r="25" spans="1:18" ht="11.25" customHeight="1">
      <c r="A25" s="58">
        <v>22</v>
      </c>
      <c r="B25" s="368" t="s">
        <v>78</v>
      </c>
      <c r="C25" s="402" t="s">
        <v>3</v>
      </c>
      <c r="D25" s="60">
        <v>1319</v>
      </c>
      <c r="E25" s="404">
        <v>31334.5</v>
      </c>
      <c r="F25" s="404">
        <v>2</v>
      </c>
      <c r="G25" s="60">
        <v>149</v>
      </c>
      <c r="H25" s="404">
        <v>12240</v>
      </c>
      <c r="I25" s="404">
        <v>4</v>
      </c>
      <c r="J25" s="60">
        <v>4202</v>
      </c>
      <c r="K25" s="404">
        <v>14542</v>
      </c>
      <c r="L25" s="404">
        <v>2</v>
      </c>
      <c r="M25" s="60">
        <v>5282</v>
      </c>
      <c r="N25" s="404">
        <v>14739.5</v>
      </c>
      <c r="O25" s="404">
        <v>4</v>
      </c>
      <c r="P25" s="60"/>
      <c r="Q25" s="404">
        <v>1224</v>
      </c>
      <c r="R25" s="404">
        <v>6</v>
      </c>
    </row>
    <row r="26" spans="1:18" ht="11.25" customHeight="1">
      <c r="A26" s="58">
        <v>23</v>
      </c>
      <c r="B26" s="38" t="s">
        <v>78</v>
      </c>
      <c r="C26" s="395" t="s">
        <v>37</v>
      </c>
      <c r="D26" s="56">
        <v>243</v>
      </c>
      <c r="E26" s="405"/>
      <c r="F26" s="405"/>
      <c r="G26" s="56"/>
      <c r="H26" s="405"/>
      <c r="I26" s="405"/>
      <c r="J26" s="56"/>
      <c r="K26" s="405"/>
      <c r="L26" s="405"/>
      <c r="M26" s="62"/>
      <c r="N26" s="405"/>
      <c r="O26" s="405"/>
      <c r="P26" s="56"/>
      <c r="Q26" s="405"/>
      <c r="R26" s="405"/>
    </row>
    <row r="27" spans="1:18" ht="11.25" customHeight="1">
      <c r="A27" s="58">
        <v>24</v>
      </c>
      <c r="B27" s="38" t="s">
        <v>78</v>
      </c>
      <c r="C27" s="394" t="s">
        <v>27</v>
      </c>
      <c r="D27" s="56">
        <v>335</v>
      </c>
      <c r="E27" s="405"/>
      <c r="F27" s="405"/>
      <c r="G27" s="56">
        <v>391</v>
      </c>
      <c r="H27" s="405"/>
      <c r="I27" s="405"/>
      <c r="J27" s="56"/>
      <c r="K27" s="405"/>
      <c r="L27" s="405"/>
      <c r="M27" s="56"/>
      <c r="N27" s="405"/>
      <c r="O27" s="405"/>
      <c r="P27" s="56"/>
      <c r="Q27" s="405"/>
      <c r="R27" s="405"/>
    </row>
    <row r="28" spans="1:18" ht="11.25" customHeight="1">
      <c r="A28" s="58">
        <v>25</v>
      </c>
      <c r="B28" s="38" t="s">
        <v>78</v>
      </c>
      <c r="C28" s="389" t="s">
        <v>1</v>
      </c>
      <c r="D28" s="56">
        <v>20215.5</v>
      </c>
      <c r="E28" s="405"/>
      <c r="F28" s="405"/>
      <c r="G28" s="56">
        <v>9011</v>
      </c>
      <c r="H28" s="405"/>
      <c r="I28" s="405"/>
      <c r="J28" s="56">
        <v>4113</v>
      </c>
      <c r="K28" s="405"/>
      <c r="L28" s="405"/>
      <c r="M28" s="56">
        <v>4074</v>
      </c>
      <c r="N28" s="405"/>
      <c r="O28" s="405"/>
      <c r="P28" s="62"/>
      <c r="Q28" s="405"/>
      <c r="R28" s="405"/>
    </row>
    <row r="29" spans="1:18" ht="11.25" customHeight="1">
      <c r="A29" s="58">
        <v>26</v>
      </c>
      <c r="B29" s="38" t="s">
        <v>78</v>
      </c>
      <c r="C29" s="394" t="s">
        <v>25</v>
      </c>
      <c r="D29" s="56">
        <v>7956</v>
      </c>
      <c r="E29" s="405"/>
      <c r="F29" s="405"/>
      <c r="G29" s="56">
        <v>2499</v>
      </c>
      <c r="H29" s="405"/>
      <c r="I29" s="405"/>
      <c r="J29" s="56">
        <v>4228</v>
      </c>
      <c r="K29" s="405"/>
      <c r="L29" s="405"/>
      <c r="M29" s="56">
        <v>4116.5</v>
      </c>
      <c r="N29" s="405"/>
      <c r="O29" s="405"/>
      <c r="P29" s="56">
        <v>1224</v>
      </c>
      <c r="Q29" s="405"/>
      <c r="R29" s="405"/>
    </row>
    <row r="30" spans="1:18" ht="11.25" customHeight="1">
      <c r="A30" s="58">
        <v>27</v>
      </c>
      <c r="B30" s="38" t="s">
        <v>78</v>
      </c>
      <c r="C30" s="394" t="s">
        <v>4</v>
      </c>
      <c r="D30" s="56">
        <v>261</v>
      </c>
      <c r="E30" s="405"/>
      <c r="F30" s="405"/>
      <c r="G30" s="56" t="s">
        <v>173</v>
      </c>
      <c r="H30" s="405"/>
      <c r="I30" s="405"/>
      <c r="J30" s="56">
        <v>930</v>
      </c>
      <c r="K30" s="405"/>
      <c r="L30" s="405"/>
      <c r="M30" s="56">
        <v>184</v>
      </c>
      <c r="N30" s="405"/>
      <c r="O30" s="405"/>
      <c r="P30" s="56"/>
      <c r="Q30" s="405"/>
      <c r="R30" s="405"/>
    </row>
    <row r="31" spans="1:18" ht="11.25" customHeight="1">
      <c r="A31" s="58">
        <v>28</v>
      </c>
      <c r="B31" s="38" t="s">
        <v>78</v>
      </c>
      <c r="C31" s="395" t="s">
        <v>120</v>
      </c>
      <c r="D31" s="56"/>
      <c r="E31" s="405"/>
      <c r="F31" s="405"/>
      <c r="G31" s="56"/>
      <c r="H31" s="405"/>
      <c r="I31" s="405"/>
      <c r="J31" s="56"/>
      <c r="K31" s="405"/>
      <c r="L31" s="405"/>
      <c r="M31" s="56">
        <v>618</v>
      </c>
      <c r="N31" s="405"/>
      <c r="O31" s="405"/>
      <c r="P31" s="56"/>
      <c r="Q31" s="405"/>
      <c r="R31" s="405"/>
    </row>
    <row r="32" spans="1:18" ht="11.25" customHeight="1">
      <c r="A32" s="58">
        <v>29</v>
      </c>
      <c r="B32" s="38" t="s">
        <v>78</v>
      </c>
      <c r="C32" s="389" t="s">
        <v>90</v>
      </c>
      <c r="D32" s="56">
        <v>727.5</v>
      </c>
      <c r="E32" s="405"/>
      <c r="F32" s="405"/>
      <c r="G32" s="56"/>
      <c r="H32" s="405"/>
      <c r="I32" s="405"/>
      <c r="J32" s="56"/>
      <c r="K32" s="405"/>
      <c r="L32" s="405"/>
      <c r="M32" s="56">
        <v>210</v>
      </c>
      <c r="N32" s="405"/>
      <c r="O32" s="405"/>
      <c r="P32" s="56"/>
      <c r="Q32" s="405"/>
      <c r="R32" s="405"/>
    </row>
    <row r="33" spans="1:18" ht="11.25" customHeight="1" thickBot="1">
      <c r="A33" s="58">
        <v>30</v>
      </c>
      <c r="B33" s="369" t="s">
        <v>78</v>
      </c>
      <c r="C33" s="403" t="s">
        <v>38</v>
      </c>
      <c r="D33" s="393">
        <v>277.5</v>
      </c>
      <c r="E33" s="406"/>
      <c r="F33" s="406"/>
      <c r="G33" s="393">
        <v>190</v>
      </c>
      <c r="H33" s="406"/>
      <c r="I33" s="406"/>
      <c r="J33" s="393">
        <v>1069</v>
      </c>
      <c r="K33" s="406"/>
      <c r="L33" s="406"/>
      <c r="M33" s="393">
        <v>255</v>
      </c>
      <c r="N33" s="406"/>
      <c r="O33" s="406"/>
      <c r="P33" s="393"/>
      <c r="Q33" s="406"/>
      <c r="R33" s="406"/>
    </row>
    <row r="34" spans="1:18" ht="11.25" customHeight="1">
      <c r="A34" s="58">
        <v>31</v>
      </c>
      <c r="B34" s="368" t="s">
        <v>77</v>
      </c>
      <c r="C34" s="397" t="s">
        <v>21</v>
      </c>
      <c r="D34" s="60">
        <v>656</v>
      </c>
      <c r="E34" s="404">
        <v>36129.5</v>
      </c>
      <c r="F34" s="404">
        <v>1</v>
      </c>
      <c r="G34" s="60"/>
      <c r="H34" s="404">
        <v>29476</v>
      </c>
      <c r="I34" s="404">
        <v>2</v>
      </c>
      <c r="J34" s="60">
        <v>127</v>
      </c>
      <c r="K34" s="404">
        <v>13998</v>
      </c>
      <c r="L34" s="404">
        <v>3</v>
      </c>
      <c r="M34" s="60"/>
      <c r="N34" s="404">
        <v>17337.5</v>
      </c>
      <c r="O34" s="404">
        <v>3</v>
      </c>
      <c r="P34" s="60"/>
      <c r="Q34" s="404">
        <v>6688</v>
      </c>
      <c r="R34" s="404">
        <v>4</v>
      </c>
    </row>
    <row r="35" spans="1:18" ht="11.25" customHeight="1">
      <c r="A35" s="58">
        <v>32</v>
      </c>
      <c r="B35" s="38" t="s">
        <v>77</v>
      </c>
      <c r="C35" s="394" t="s">
        <v>15</v>
      </c>
      <c r="D35" s="56">
        <v>5381.5</v>
      </c>
      <c r="E35" s="405"/>
      <c r="F35" s="405"/>
      <c r="G35" s="56">
        <v>7397</v>
      </c>
      <c r="H35" s="405"/>
      <c r="I35" s="405"/>
      <c r="J35" s="56">
        <v>2627</v>
      </c>
      <c r="K35" s="405"/>
      <c r="L35" s="405"/>
      <c r="M35" s="56">
        <v>2930.5</v>
      </c>
      <c r="N35" s="405"/>
      <c r="O35" s="405"/>
      <c r="P35" s="56">
        <v>4305</v>
      </c>
      <c r="Q35" s="405"/>
      <c r="R35" s="405"/>
    </row>
    <row r="36" spans="1:18" ht="11.25" customHeight="1">
      <c r="A36" s="58">
        <v>33</v>
      </c>
      <c r="B36" s="38" t="s">
        <v>77</v>
      </c>
      <c r="C36" s="394" t="s">
        <v>0</v>
      </c>
      <c r="D36" s="56">
        <v>10392</v>
      </c>
      <c r="E36" s="405"/>
      <c r="F36" s="405"/>
      <c r="G36" s="56">
        <v>11275</v>
      </c>
      <c r="H36" s="405"/>
      <c r="I36" s="405"/>
      <c r="J36" s="56">
        <v>6175</v>
      </c>
      <c r="K36" s="405"/>
      <c r="L36" s="405"/>
      <c r="M36" s="56">
        <v>6562</v>
      </c>
      <c r="N36" s="405"/>
      <c r="O36" s="405"/>
      <c r="P36" s="62">
        <v>0</v>
      </c>
      <c r="Q36" s="405"/>
      <c r="R36" s="405"/>
    </row>
    <row r="37" spans="1:18" ht="11.25" customHeight="1">
      <c r="A37" s="58">
        <v>34</v>
      </c>
      <c r="B37" s="38" t="s">
        <v>77</v>
      </c>
      <c r="C37" s="394" t="s">
        <v>16</v>
      </c>
      <c r="D37" s="56">
        <v>11174</v>
      </c>
      <c r="E37" s="405"/>
      <c r="F37" s="405"/>
      <c r="G37" s="56">
        <v>10384</v>
      </c>
      <c r="H37" s="405"/>
      <c r="I37" s="405"/>
      <c r="J37" s="56">
        <v>5069</v>
      </c>
      <c r="K37" s="405"/>
      <c r="L37" s="405"/>
      <c r="M37" s="56">
        <v>5522</v>
      </c>
      <c r="N37" s="405"/>
      <c r="O37" s="405"/>
      <c r="P37" s="56">
        <v>1339</v>
      </c>
      <c r="Q37" s="405"/>
      <c r="R37" s="405"/>
    </row>
    <row r="38" spans="1:18" ht="11.25" customHeight="1">
      <c r="A38" s="58">
        <v>35</v>
      </c>
      <c r="B38" s="38" t="s">
        <v>77</v>
      </c>
      <c r="C38" s="394" t="s">
        <v>13</v>
      </c>
      <c r="D38" s="56">
        <v>706</v>
      </c>
      <c r="E38" s="405"/>
      <c r="F38" s="405"/>
      <c r="G38" s="56"/>
      <c r="H38" s="405"/>
      <c r="I38" s="405"/>
      <c r="J38" s="56"/>
      <c r="K38" s="405"/>
      <c r="L38" s="405"/>
      <c r="M38" s="56">
        <v>2323</v>
      </c>
      <c r="N38" s="405"/>
      <c r="O38" s="405"/>
      <c r="P38" s="56">
        <v>1044</v>
      </c>
      <c r="Q38" s="405"/>
      <c r="R38" s="405"/>
    </row>
    <row r="39" spans="1:18" ht="11.25" customHeight="1" thickBot="1">
      <c r="A39" s="58">
        <v>36</v>
      </c>
      <c r="B39" s="369" t="s">
        <v>77</v>
      </c>
      <c r="C39" s="401" t="s">
        <v>7</v>
      </c>
      <c r="D39" s="393">
        <v>7820</v>
      </c>
      <c r="E39" s="406"/>
      <c r="F39" s="406"/>
      <c r="G39" s="393">
        <v>420</v>
      </c>
      <c r="H39" s="406"/>
      <c r="I39" s="406"/>
      <c r="J39" s="393"/>
      <c r="K39" s="406"/>
      <c r="L39" s="406"/>
      <c r="M39" s="393"/>
      <c r="N39" s="406"/>
      <c r="O39" s="406"/>
      <c r="P39" s="393"/>
      <c r="Q39" s="406"/>
      <c r="R39" s="406"/>
    </row>
    <row r="40" spans="1:18" ht="11.25" customHeight="1">
      <c r="A40" s="58">
        <v>37</v>
      </c>
      <c r="B40" s="368" t="s">
        <v>80</v>
      </c>
      <c r="C40" s="397" t="s">
        <v>58</v>
      </c>
      <c r="D40" s="60">
        <v>498.5</v>
      </c>
      <c r="E40" s="404">
        <v>5058.5</v>
      </c>
      <c r="F40" s="404">
        <v>5</v>
      </c>
      <c r="G40" s="60"/>
      <c r="H40" s="404">
        <v>10932</v>
      </c>
      <c r="I40" s="404">
        <v>5</v>
      </c>
      <c r="J40" s="60">
        <v>233</v>
      </c>
      <c r="K40" s="404">
        <v>13660</v>
      </c>
      <c r="L40" s="404">
        <v>4</v>
      </c>
      <c r="M40" s="60"/>
      <c r="N40" s="404">
        <v>21156</v>
      </c>
      <c r="O40" s="404">
        <v>2</v>
      </c>
      <c r="P40" s="60">
        <v>2042</v>
      </c>
      <c r="Q40" s="404">
        <v>22079</v>
      </c>
      <c r="R40" s="404">
        <v>1</v>
      </c>
    </row>
    <row r="41" spans="1:18" ht="11.25" customHeight="1">
      <c r="A41" s="58">
        <v>38</v>
      </c>
      <c r="B41" s="38" t="s">
        <v>80</v>
      </c>
      <c r="C41" s="389" t="s">
        <v>95</v>
      </c>
      <c r="D41" s="56"/>
      <c r="E41" s="405"/>
      <c r="F41" s="405"/>
      <c r="G41" s="56"/>
      <c r="H41" s="405"/>
      <c r="I41" s="405"/>
      <c r="J41" s="56">
        <v>201</v>
      </c>
      <c r="K41" s="405"/>
      <c r="L41" s="405"/>
      <c r="M41" s="56"/>
      <c r="N41" s="405"/>
      <c r="O41" s="405"/>
      <c r="P41" s="56"/>
      <c r="Q41" s="405"/>
      <c r="R41" s="405"/>
    </row>
    <row r="42" spans="1:18" ht="11.25" customHeight="1">
      <c r="A42" s="58">
        <v>39</v>
      </c>
      <c r="B42" s="38" t="s">
        <v>80</v>
      </c>
      <c r="C42" s="389" t="s">
        <v>20</v>
      </c>
      <c r="D42" s="56">
        <v>0</v>
      </c>
      <c r="E42" s="405"/>
      <c r="F42" s="405"/>
      <c r="G42" s="56"/>
      <c r="H42" s="405"/>
      <c r="I42" s="405"/>
      <c r="J42" s="56">
        <v>314</v>
      </c>
      <c r="K42" s="405"/>
      <c r="L42" s="405"/>
      <c r="M42" s="56">
        <v>508</v>
      </c>
      <c r="N42" s="405"/>
      <c r="O42" s="405"/>
      <c r="P42" s="56"/>
      <c r="Q42" s="405"/>
      <c r="R42" s="405"/>
    </row>
    <row r="43" spans="1:18" ht="11.25" customHeight="1">
      <c r="A43" s="58">
        <v>40</v>
      </c>
      <c r="B43" s="38" t="s">
        <v>80</v>
      </c>
      <c r="C43" s="394" t="s">
        <v>83</v>
      </c>
      <c r="D43" s="56">
        <v>0</v>
      </c>
      <c r="E43" s="405"/>
      <c r="F43" s="405"/>
      <c r="G43" s="56"/>
      <c r="H43" s="405"/>
      <c r="I43" s="405"/>
      <c r="J43" s="56">
        <v>631</v>
      </c>
      <c r="K43" s="405"/>
      <c r="L43" s="405"/>
      <c r="M43" s="56">
        <v>351</v>
      </c>
      <c r="N43" s="405"/>
      <c r="O43" s="405"/>
      <c r="P43" s="56"/>
      <c r="Q43" s="405"/>
      <c r="R43" s="405"/>
    </row>
    <row r="44" spans="1:18" ht="11.25" customHeight="1">
      <c r="A44" s="58">
        <v>41</v>
      </c>
      <c r="B44" s="38" t="s">
        <v>80</v>
      </c>
      <c r="C44" s="389" t="s">
        <v>57</v>
      </c>
      <c r="D44" s="56"/>
      <c r="E44" s="405"/>
      <c r="F44" s="405"/>
      <c r="G44" s="56"/>
      <c r="H44" s="405"/>
      <c r="I44" s="405"/>
      <c r="J44" s="56"/>
      <c r="K44" s="405"/>
      <c r="L44" s="405"/>
      <c r="M44" s="56"/>
      <c r="N44" s="405"/>
      <c r="O44" s="405"/>
      <c r="P44" s="56">
        <v>1227</v>
      </c>
      <c r="Q44" s="405"/>
      <c r="R44" s="405"/>
    </row>
    <row r="45" spans="1:18" ht="11.25" customHeight="1">
      <c r="A45" s="58">
        <v>42</v>
      </c>
      <c r="B45" s="38" t="s">
        <v>80</v>
      </c>
      <c r="C45" s="394" t="s">
        <v>2</v>
      </c>
      <c r="D45" s="56">
        <v>4065</v>
      </c>
      <c r="E45" s="405"/>
      <c r="F45" s="405"/>
      <c r="G45" s="56">
        <v>8102</v>
      </c>
      <c r="H45" s="405"/>
      <c r="I45" s="405"/>
      <c r="J45" s="56">
        <v>5543</v>
      </c>
      <c r="K45" s="405"/>
      <c r="L45" s="405"/>
      <c r="M45" s="56">
        <v>6636</v>
      </c>
      <c r="N45" s="405"/>
      <c r="O45" s="405"/>
      <c r="P45" s="56">
        <v>4564</v>
      </c>
      <c r="Q45" s="405"/>
      <c r="R45" s="405"/>
    </row>
    <row r="46" spans="1:18" ht="11.25" customHeight="1">
      <c r="A46" s="58">
        <v>43</v>
      </c>
      <c r="B46" s="38" t="s">
        <v>80</v>
      </c>
      <c r="C46" s="394" t="s">
        <v>14</v>
      </c>
      <c r="D46" s="56"/>
      <c r="E46" s="405"/>
      <c r="F46" s="405"/>
      <c r="G46" s="56">
        <v>2553.5</v>
      </c>
      <c r="H46" s="405"/>
      <c r="I46" s="405"/>
      <c r="J46" s="56">
        <v>4967</v>
      </c>
      <c r="K46" s="405"/>
      <c r="L46" s="405"/>
      <c r="M46" s="56">
        <v>5670</v>
      </c>
      <c r="N46" s="405"/>
      <c r="O46" s="405"/>
      <c r="P46" s="56">
        <v>4713</v>
      </c>
      <c r="Q46" s="405"/>
      <c r="R46" s="405"/>
    </row>
    <row r="47" spans="1:18" ht="11.25" customHeight="1">
      <c r="A47" s="58">
        <v>44</v>
      </c>
      <c r="B47" s="38" t="s">
        <v>80</v>
      </c>
      <c r="C47" s="395" t="s">
        <v>84</v>
      </c>
      <c r="D47" s="56">
        <v>229</v>
      </c>
      <c r="E47" s="405"/>
      <c r="F47" s="405"/>
      <c r="G47" s="56">
        <v>276.5</v>
      </c>
      <c r="H47" s="405"/>
      <c r="I47" s="405"/>
      <c r="J47" s="56">
        <v>181</v>
      </c>
      <c r="K47" s="405"/>
      <c r="L47" s="405"/>
      <c r="M47" s="56">
        <v>1015</v>
      </c>
      <c r="N47" s="405"/>
      <c r="O47" s="405"/>
      <c r="P47" s="62">
        <v>2501</v>
      </c>
      <c r="Q47" s="405"/>
      <c r="R47" s="405"/>
    </row>
    <row r="48" spans="1:18" ht="11.25" customHeight="1">
      <c r="A48" s="58">
        <v>45</v>
      </c>
      <c r="B48" s="38" t="s">
        <v>80</v>
      </c>
      <c r="C48" s="394" t="s">
        <v>18</v>
      </c>
      <c r="D48" s="56">
        <v>266</v>
      </c>
      <c r="E48" s="405"/>
      <c r="F48" s="405"/>
      <c r="G48" s="56"/>
      <c r="H48" s="405"/>
      <c r="I48" s="405"/>
      <c r="J48" s="56">
        <v>1590</v>
      </c>
      <c r="K48" s="405"/>
      <c r="L48" s="405"/>
      <c r="M48" s="56">
        <v>6976</v>
      </c>
      <c r="N48" s="405"/>
      <c r="O48" s="405"/>
      <c r="P48" s="56">
        <v>3917</v>
      </c>
      <c r="Q48" s="405"/>
      <c r="R48" s="405"/>
    </row>
    <row r="49" spans="1:18" ht="11.25" customHeight="1" thickBot="1">
      <c r="A49" s="58">
        <v>46</v>
      </c>
      <c r="B49" s="370" t="s">
        <v>80</v>
      </c>
      <c r="C49" s="398" t="s">
        <v>56</v>
      </c>
      <c r="D49" s="57"/>
      <c r="E49" s="406"/>
      <c r="F49" s="406"/>
      <c r="G49" s="57"/>
      <c r="H49" s="406"/>
      <c r="I49" s="406"/>
      <c r="J49" s="57"/>
      <c r="K49" s="406"/>
      <c r="L49" s="406"/>
      <c r="M49" s="57"/>
      <c r="N49" s="406"/>
      <c r="O49" s="406"/>
      <c r="P49" s="57">
        <v>3115</v>
      </c>
      <c r="Q49" s="406"/>
      <c r="R49" s="406"/>
    </row>
  </sheetData>
  <sortState ref="B4:R49">
    <sortCondition ref="B4:B49"/>
  </sortState>
  <mergeCells count="78">
    <mergeCell ref="K25:K33"/>
    <mergeCell ref="L25:L33"/>
    <mergeCell ref="K34:K39"/>
    <mergeCell ref="L34:L39"/>
    <mergeCell ref="K40:K49"/>
    <mergeCell ref="L40:L49"/>
    <mergeCell ref="K4:K7"/>
    <mergeCell ref="L4:L7"/>
    <mergeCell ref="K8:K16"/>
    <mergeCell ref="L8:L16"/>
    <mergeCell ref="K17:K24"/>
    <mergeCell ref="L17:L24"/>
    <mergeCell ref="E25:E33"/>
    <mergeCell ref="F25:F33"/>
    <mergeCell ref="E34:E39"/>
    <mergeCell ref="F34:F39"/>
    <mergeCell ref="E40:E49"/>
    <mergeCell ref="F40:F49"/>
    <mergeCell ref="E4:E7"/>
    <mergeCell ref="F4:F7"/>
    <mergeCell ref="E8:E16"/>
    <mergeCell ref="F8:F16"/>
    <mergeCell ref="E17:E24"/>
    <mergeCell ref="F17:F24"/>
    <mergeCell ref="A1:A3"/>
    <mergeCell ref="C1:C3"/>
    <mergeCell ref="D1:F1"/>
    <mergeCell ref="E2:F2"/>
    <mergeCell ref="H2:I2"/>
    <mergeCell ref="B1:B3"/>
    <mergeCell ref="D2:D3"/>
    <mergeCell ref="G2:G3"/>
    <mergeCell ref="Q2:R2"/>
    <mergeCell ref="G1:I1"/>
    <mergeCell ref="J1:L1"/>
    <mergeCell ref="M1:O1"/>
    <mergeCell ref="P1:R1"/>
    <mergeCell ref="K2:L2"/>
    <mergeCell ref="J2:J3"/>
    <mergeCell ref="M2:M3"/>
    <mergeCell ref="P2:P3"/>
    <mergeCell ref="N2:O2"/>
    <mergeCell ref="H4:H7"/>
    <mergeCell ref="I4:I7"/>
    <mergeCell ref="H8:H16"/>
    <mergeCell ref="I8:I16"/>
    <mergeCell ref="H17:H24"/>
    <mergeCell ref="I17:I24"/>
    <mergeCell ref="H25:H33"/>
    <mergeCell ref="I25:I33"/>
    <mergeCell ref="H34:H39"/>
    <mergeCell ref="I34:I39"/>
    <mergeCell ref="H40:H49"/>
    <mergeCell ref="I40:I49"/>
    <mergeCell ref="N4:N7"/>
    <mergeCell ref="O4:O7"/>
    <mergeCell ref="N8:N16"/>
    <mergeCell ref="O8:O16"/>
    <mergeCell ref="N17:N24"/>
    <mergeCell ref="O17:O24"/>
    <mergeCell ref="N25:N33"/>
    <mergeCell ref="O25:O33"/>
    <mergeCell ref="N34:N39"/>
    <mergeCell ref="O34:O39"/>
    <mergeCell ref="N40:N49"/>
    <mergeCell ref="O40:O49"/>
    <mergeCell ref="Q4:Q7"/>
    <mergeCell ref="R4:R7"/>
    <mergeCell ref="Q8:Q16"/>
    <mergeCell ref="R8:R16"/>
    <mergeCell ref="Q17:Q24"/>
    <mergeCell ref="R17:R24"/>
    <mergeCell ref="Q25:Q33"/>
    <mergeCell ref="R25:R33"/>
    <mergeCell ref="Q34:Q39"/>
    <mergeCell ref="R34:R39"/>
    <mergeCell ref="Q40:Q49"/>
    <mergeCell ref="R40:R49"/>
  </mergeCells>
  <pageMargins left="0.39370078740157483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48"/>
  <sheetViews>
    <sheetView tabSelected="1" topLeftCell="C1" zoomScaleNormal="100" workbookViewId="0">
      <selection activeCell="BL10" sqref="BL10"/>
    </sheetView>
  </sheetViews>
  <sheetFormatPr defaultRowHeight="18.75"/>
  <cols>
    <col min="1" max="1" width="5.140625" customWidth="1"/>
    <col min="2" max="2" width="29.42578125" customWidth="1"/>
    <col min="3" max="13" width="3.7109375" customWidth="1"/>
    <col min="14" max="14" width="6.42578125" customWidth="1"/>
    <col min="15" max="25" width="3.7109375" customWidth="1"/>
    <col min="26" max="26" width="6.140625" customWidth="1"/>
    <col min="27" max="37" width="3.7109375" customWidth="1"/>
    <col min="38" max="38" width="5" customWidth="1"/>
    <col min="39" max="49" width="3.7109375" customWidth="1"/>
    <col min="50" max="50" width="5" customWidth="1"/>
    <col min="51" max="59" width="3.7109375" customWidth="1"/>
    <col min="60" max="60" width="5" style="188" customWidth="1"/>
    <col min="61" max="61" width="9.5703125" style="212" customWidth="1"/>
    <col min="62" max="62" width="5.5703125" style="221" customWidth="1"/>
  </cols>
  <sheetData>
    <row r="1" spans="1:62" s="28" customFormat="1" ht="27.75" customHeight="1">
      <c r="A1" s="420" t="s">
        <v>45</v>
      </c>
      <c r="B1" s="422" t="s">
        <v>41</v>
      </c>
      <c r="C1" s="424" t="s">
        <v>67</v>
      </c>
      <c r="D1" s="419"/>
      <c r="E1" s="419"/>
      <c r="F1" s="419"/>
      <c r="G1" s="419"/>
      <c r="H1" s="419" t="s">
        <v>68</v>
      </c>
      <c r="I1" s="419"/>
      <c r="J1" s="419"/>
      <c r="K1" s="419"/>
      <c r="L1" s="419"/>
      <c r="M1" s="428" t="s">
        <v>93</v>
      </c>
      <c r="N1" s="425" t="s">
        <v>116</v>
      </c>
      <c r="O1" s="418" t="s">
        <v>65</v>
      </c>
      <c r="P1" s="419"/>
      <c r="Q1" s="419"/>
      <c r="R1" s="419"/>
      <c r="S1" s="419"/>
      <c r="T1" s="419" t="s">
        <v>66</v>
      </c>
      <c r="U1" s="419"/>
      <c r="V1" s="419"/>
      <c r="W1" s="419"/>
      <c r="X1" s="419"/>
      <c r="Y1" s="428" t="s">
        <v>93</v>
      </c>
      <c r="Z1" s="432" t="s">
        <v>116</v>
      </c>
      <c r="AA1" s="424" t="s">
        <v>166</v>
      </c>
      <c r="AB1" s="419"/>
      <c r="AC1" s="419"/>
      <c r="AD1" s="419"/>
      <c r="AE1" s="419"/>
      <c r="AF1" s="419" t="s">
        <v>167</v>
      </c>
      <c r="AG1" s="419"/>
      <c r="AH1" s="419"/>
      <c r="AI1" s="419"/>
      <c r="AJ1" s="419"/>
      <c r="AK1" s="430" t="s">
        <v>93</v>
      </c>
      <c r="AL1" s="434" t="s">
        <v>116</v>
      </c>
      <c r="AM1" s="436" t="s">
        <v>168</v>
      </c>
      <c r="AN1" s="437"/>
      <c r="AO1" s="437"/>
      <c r="AP1" s="437"/>
      <c r="AQ1" s="418"/>
      <c r="AR1" s="438" t="s">
        <v>169</v>
      </c>
      <c r="AS1" s="437"/>
      <c r="AT1" s="437"/>
      <c r="AU1" s="437"/>
      <c r="AV1" s="418"/>
      <c r="AW1" s="428" t="s">
        <v>93</v>
      </c>
      <c r="AX1" s="425" t="s">
        <v>116</v>
      </c>
      <c r="AY1" s="418" t="s">
        <v>170</v>
      </c>
      <c r="AZ1" s="418"/>
      <c r="BA1" s="418"/>
      <c r="BB1" s="418"/>
      <c r="BC1" s="419" t="s">
        <v>171</v>
      </c>
      <c r="BD1" s="419"/>
      <c r="BE1" s="419"/>
      <c r="BF1" s="419"/>
      <c r="BG1" s="440" t="s">
        <v>172</v>
      </c>
      <c r="BH1" s="425" t="s">
        <v>116</v>
      </c>
      <c r="BI1" s="427" t="s">
        <v>117</v>
      </c>
      <c r="BJ1" s="427" t="s">
        <v>118</v>
      </c>
    </row>
    <row r="2" spans="1:62" s="28" customFormat="1" ht="90" thickBot="1">
      <c r="A2" s="421"/>
      <c r="B2" s="423"/>
      <c r="C2" s="314" t="s">
        <v>113</v>
      </c>
      <c r="D2" s="206" t="s">
        <v>96</v>
      </c>
      <c r="E2" s="314" t="s">
        <v>97</v>
      </c>
      <c r="F2" s="220" t="s">
        <v>98</v>
      </c>
      <c r="G2" s="314" t="s">
        <v>114</v>
      </c>
      <c r="H2" s="314" t="s">
        <v>113</v>
      </c>
      <c r="I2" s="206" t="s">
        <v>96</v>
      </c>
      <c r="J2" s="314" t="s">
        <v>97</v>
      </c>
      <c r="K2" s="314" t="s">
        <v>98</v>
      </c>
      <c r="L2" s="314" t="s">
        <v>114</v>
      </c>
      <c r="M2" s="429"/>
      <c r="N2" s="426"/>
      <c r="O2" s="314" t="s">
        <v>113</v>
      </c>
      <c r="P2" s="206" t="s">
        <v>96</v>
      </c>
      <c r="Q2" s="314" t="s">
        <v>97</v>
      </c>
      <c r="R2" s="314" t="s">
        <v>98</v>
      </c>
      <c r="S2" s="314" t="s">
        <v>114</v>
      </c>
      <c r="T2" s="314" t="s">
        <v>113</v>
      </c>
      <c r="U2" s="206" t="s">
        <v>96</v>
      </c>
      <c r="V2" s="314" t="s">
        <v>97</v>
      </c>
      <c r="W2" s="314" t="s">
        <v>98</v>
      </c>
      <c r="X2" s="314" t="s">
        <v>114</v>
      </c>
      <c r="Y2" s="429"/>
      <c r="Z2" s="433"/>
      <c r="AA2" s="372" t="s">
        <v>97</v>
      </c>
      <c r="AB2" s="373" t="s">
        <v>96</v>
      </c>
      <c r="AC2" s="373" t="s">
        <v>113</v>
      </c>
      <c r="AD2" s="373" t="s">
        <v>115</v>
      </c>
      <c r="AE2" s="373" t="s">
        <v>98</v>
      </c>
      <c r="AF2" s="373" t="s">
        <v>97</v>
      </c>
      <c r="AG2" s="373" t="s">
        <v>96</v>
      </c>
      <c r="AH2" s="373" t="s">
        <v>113</v>
      </c>
      <c r="AI2" s="373" t="s">
        <v>115</v>
      </c>
      <c r="AJ2" s="373" t="s">
        <v>98</v>
      </c>
      <c r="AK2" s="431"/>
      <c r="AL2" s="435"/>
      <c r="AM2" s="352" t="s">
        <v>113</v>
      </c>
      <c r="AN2" s="352" t="s">
        <v>96</v>
      </c>
      <c r="AO2" s="352" t="s">
        <v>97</v>
      </c>
      <c r="AP2" s="352" t="s">
        <v>115</v>
      </c>
      <c r="AQ2" s="373" t="s">
        <v>98</v>
      </c>
      <c r="AR2" s="352" t="s">
        <v>113</v>
      </c>
      <c r="AS2" s="352" t="s">
        <v>96</v>
      </c>
      <c r="AT2" s="352" t="s">
        <v>97</v>
      </c>
      <c r="AU2" s="352" t="s">
        <v>115</v>
      </c>
      <c r="AV2" s="373" t="s">
        <v>98</v>
      </c>
      <c r="AW2" s="429"/>
      <c r="AX2" s="426"/>
      <c r="AY2" s="206" t="s">
        <v>96</v>
      </c>
      <c r="AZ2" s="352" t="s">
        <v>113</v>
      </c>
      <c r="BA2" s="352" t="s">
        <v>97</v>
      </c>
      <c r="BB2" s="220" t="s">
        <v>115</v>
      </c>
      <c r="BC2" s="206" t="s">
        <v>96</v>
      </c>
      <c r="BD2" s="352" t="s">
        <v>113</v>
      </c>
      <c r="BE2" s="352" t="s">
        <v>97</v>
      </c>
      <c r="BF2" s="352" t="s">
        <v>115</v>
      </c>
      <c r="BG2" s="441"/>
      <c r="BH2" s="426"/>
      <c r="BI2" s="439"/>
      <c r="BJ2" s="439"/>
    </row>
    <row r="3" spans="1:62" ht="15" customHeight="1">
      <c r="A3" s="53">
        <v>1</v>
      </c>
      <c r="B3" s="359" t="s">
        <v>0</v>
      </c>
      <c r="C3" s="354">
        <v>408</v>
      </c>
      <c r="D3" s="353">
        <v>513</v>
      </c>
      <c r="E3" s="353">
        <v>537</v>
      </c>
      <c r="F3" s="353">
        <v>420</v>
      </c>
      <c r="G3" s="353">
        <v>310</v>
      </c>
      <c r="H3" s="353">
        <v>493</v>
      </c>
      <c r="I3" s="353">
        <v>478</v>
      </c>
      <c r="J3" s="353">
        <v>494</v>
      </c>
      <c r="K3" s="353">
        <v>420</v>
      </c>
      <c r="L3" s="353">
        <v>450</v>
      </c>
      <c r="M3" s="355">
        <v>360</v>
      </c>
      <c r="N3" s="219">
        <f t="shared" ref="N3:N40" si="0">M3+L3+K3+J3+I3+H3+G3+F3+E3+D3+C3</f>
        <v>4883</v>
      </c>
      <c r="O3" s="305">
        <v>464</v>
      </c>
      <c r="P3" s="306">
        <v>468</v>
      </c>
      <c r="Q3" s="35">
        <v>556</v>
      </c>
      <c r="R3" s="35">
        <v>450</v>
      </c>
      <c r="S3" s="35">
        <v>450</v>
      </c>
      <c r="T3" s="35">
        <v>466</v>
      </c>
      <c r="U3" s="35">
        <v>491</v>
      </c>
      <c r="V3" s="35">
        <v>515</v>
      </c>
      <c r="W3" s="35">
        <v>420</v>
      </c>
      <c r="X3" s="35">
        <v>450</v>
      </c>
      <c r="Y3" s="35">
        <v>420</v>
      </c>
      <c r="Z3" s="213">
        <f t="shared" ref="Z3:Z48" si="1">Y3+X3+W3+V3+U3+T3+S3+R3+Q3+P3+O3</f>
        <v>5150</v>
      </c>
      <c r="AA3" s="305">
        <v>374</v>
      </c>
      <c r="AB3" s="306">
        <v>409</v>
      </c>
      <c r="AC3" s="306">
        <v>417</v>
      </c>
      <c r="AD3" s="306">
        <v>420</v>
      </c>
      <c r="AE3" s="306">
        <v>450</v>
      </c>
      <c r="AF3" s="306">
        <v>380</v>
      </c>
      <c r="AG3" s="306">
        <v>387</v>
      </c>
      <c r="AH3" s="306">
        <v>380</v>
      </c>
      <c r="AI3" s="306">
        <v>210</v>
      </c>
      <c r="AJ3" s="306">
        <v>450</v>
      </c>
      <c r="AK3" s="384">
        <v>450</v>
      </c>
      <c r="AL3" s="371">
        <f t="shared" ref="AL3:AL48" si="2">AK3+AJ3+AI3+AH3+AG3+AF3+AE3+AD3+AC3+AB3+AA3</f>
        <v>4327</v>
      </c>
      <c r="AM3" s="385">
        <v>365</v>
      </c>
      <c r="AN3" s="353">
        <v>386</v>
      </c>
      <c r="AO3" s="353">
        <v>367</v>
      </c>
      <c r="AP3" s="353">
        <v>360</v>
      </c>
      <c r="AQ3" s="353">
        <v>290</v>
      </c>
      <c r="AR3" s="353">
        <v>367</v>
      </c>
      <c r="AS3" s="353">
        <v>309</v>
      </c>
      <c r="AT3" s="358">
        <v>305</v>
      </c>
      <c r="AU3" s="358">
        <v>220</v>
      </c>
      <c r="AV3" s="358">
        <v>390</v>
      </c>
      <c r="AW3" s="355">
        <v>310</v>
      </c>
      <c r="AX3" s="377">
        <f t="shared" ref="AX3:AX48" si="3">AW3+AV3+AU3+AT3+AS3+AR3+AQ3+AP3+AO3+AN3+AM3</f>
        <v>3669</v>
      </c>
      <c r="AY3" s="354">
        <v>0</v>
      </c>
      <c r="AZ3" s="353">
        <v>0</v>
      </c>
      <c r="BA3" s="353">
        <v>0</v>
      </c>
      <c r="BB3" s="353">
        <v>0</v>
      </c>
      <c r="BC3" s="353">
        <v>0</v>
      </c>
      <c r="BD3" s="353">
        <v>0</v>
      </c>
      <c r="BE3" s="353">
        <v>0</v>
      </c>
      <c r="BF3" s="353">
        <v>0</v>
      </c>
      <c r="BG3" s="355">
        <v>0</v>
      </c>
      <c r="BH3" s="381">
        <f t="shared" ref="BH3:BH48" si="4">BG3+BF3+BE3+BD3+BC3+BB3+BA3+AZ3+AY3</f>
        <v>0</v>
      </c>
      <c r="BI3" s="568">
        <f t="shared" ref="BI3:BI48" si="5">BH3+AX3+AL3+Z3+N3</f>
        <v>18029</v>
      </c>
      <c r="BJ3" s="569">
        <v>1</v>
      </c>
    </row>
    <row r="4" spans="1:62" ht="15" customHeight="1">
      <c r="A4" s="54">
        <v>2</v>
      </c>
      <c r="B4" s="360" t="s">
        <v>16</v>
      </c>
      <c r="C4" s="38">
        <v>512</v>
      </c>
      <c r="D4" s="14">
        <v>506</v>
      </c>
      <c r="E4" s="14">
        <v>534</v>
      </c>
      <c r="F4" s="14">
        <v>450</v>
      </c>
      <c r="G4" s="14">
        <v>450</v>
      </c>
      <c r="H4" s="14">
        <v>536</v>
      </c>
      <c r="I4" s="14">
        <v>462</v>
      </c>
      <c r="J4" s="14">
        <v>467</v>
      </c>
      <c r="K4" s="14">
        <v>450</v>
      </c>
      <c r="L4" s="14">
        <v>390</v>
      </c>
      <c r="M4" s="39">
        <v>450</v>
      </c>
      <c r="N4" s="217">
        <f t="shared" si="0"/>
        <v>5207</v>
      </c>
      <c r="O4" s="34">
        <v>423</v>
      </c>
      <c r="P4" s="35">
        <v>473</v>
      </c>
      <c r="Q4" s="35">
        <v>477</v>
      </c>
      <c r="R4" s="35">
        <v>420</v>
      </c>
      <c r="S4" s="35">
        <v>390</v>
      </c>
      <c r="T4" s="35">
        <v>505</v>
      </c>
      <c r="U4" s="35">
        <v>504</v>
      </c>
      <c r="V4" s="35">
        <v>466</v>
      </c>
      <c r="W4" s="35">
        <v>290</v>
      </c>
      <c r="X4" s="35">
        <v>390</v>
      </c>
      <c r="Y4" s="35">
        <v>360</v>
      </c>
      <c r="Z4" s="214">
        <f t="shared" si="1"/>
        <v>4698</v>
      </c>
      <c r="AA4" s="34">
        <v>341</v>
      </c>
      <c r="AB4" s="35">
        <v>257</v>
      </c>
      <c r="AC4" s="35">
        <v>318</v>
      </c>
      <c r="AD4" s="35">
        <v>450</v>
      </c>
      <c r="AE4" s="35">
        <v>290</v>
      </c>
      <c r="AF4" s="35">
        <v>336</v>
      </c>
      <c r="AG4" s="35">
        <v>377</v>
      </c>
      <c r="AH4" s="35">
        <v>373</v>
      </c>
      <c r="AI4" s="35">
        <v>220</v>
      </c>
      <c r="AJ4" s="35">
        <v>250</v>
      </c>
      <c r="AK4" s="35">
        <v>220</v>
      </c>
      <c r="AL4" s="214">
        <f t="shared" si="2"/>
        <v>3432</v>
      </c>
      <c r="AM4" s="376">
        <v>319</v>
      </c>
      <c r="AN4" s="14">
        <v>266</v>
      </c>
      <c r="AO4" s="14">
        <v>314</v>
      </c>
      <c r="AP4" s="14">
        <v>290</v>
      </c>
      <c r="AQ4" s="14">
        <v>170</v>
      </c>
      <c r="AR4" s="14">
        <v>339</v>
      </c>
      <c r="AS4" s="14">
        <v>319</v>
      </c>
      <c r="AT4" s="16">
        <v>293</v>
      </c>
      <c r="AU4" s="16">
        <v>360</v>
      </c>
      <c r="AV4" s="16">
        <v>220</v>
      </c>
      <c r="AW4" s="39">
        <v>200</v>
      </c>
      <c r="AX4" s="378">
        <f t="shared" si="3"/>
        <v>3090</v>
      </c>
      <c r="AY4" s="38">
        <v>218</v>
      </c>
      <c r="AZ4" s="14">
        <v>0</v>
      </c>
      <c r="BA4" s="14">
        <v>260</v>
      </c>
      <c r="BB4" s="14">
        <v>0</v>
      </c>
      <c r="BC4" s="14">
        <v>237</v>
      </c>
      <c r="BD4" s="14">
        <v>0</v>
      </c>
      <c r="BE4" s="14">
        <v>224</v>
      </c>
      <c r="BF4" s="14">
        <v>0</v>
      </c>
      <c r="BG4" s="14">
        <v>220</v>
      </c>
      <c r="BH4" s="382">
        <f t="shared" si="4"/>
        <v>1159</v>
      </c>
      <c r="BI4" s="568">
        <f t="shared" si="5"/>
        <v>17586</v>
      </c>
      <c r="BJ4" s="570">
        <v>2</v>
      </c>
    </row>
    <row r="5" spans="1:62" ht="15" customHeight="1">
      <c r="A5" s="54">
        <v>3</v>
      </c>
      <c r="B5" s="360" t="s">
        <v>2</v>
      </c>
      <c r="C5" s="38">
        <v>320</v>
      </c>
      <c r="D5" s="14">
        <v>296</v>
      </c>
      <c r="E5" s="14">
        <v>324</v>
      </c>
      <c r="F5" s="14">
        <v>0</v>
      </c>
      <c r="G5" s="14">
        <v>420</v>
      </c>
      <c r="H5" s="14">
        <v>218</v>
      </c>
      <c r="I5" s="14">
        <v>189</v>
      </c>
      <c r="J5" s="14">
        <v>275</v>
      </c>
      <c r="K5" s="14">
        <v>270</v>
      </c>
      <c r="L5" s="14">
        <v>0</v>
      </c>
      <c r="M5" s="39">
        <v>0</v>
      </c>
      <c r="N5" s="217">
        <f t="shared" si="0"/>
        <v>2312</v>
      </c>
      <c r="O5" s="38">
        <v>465</v>
      </c>
      <c r="P5" s="14">
        <v>417</v>
      </c>
      <c r="Q5" s="14">
        <v>444</v>
      </c>
      <c r="R5" s="14">
        <v>230</v>
      </c>
      <c r="S5" s="14">
        <v>290</v>
      </c>
      <c r="T5" s="14">
        <v>484</v>
      </c>
      <c r="U5" s="14">
        <v>470</v>
      </c>
      <c r="V5" s="14">
        <v>443</v>
      </c>
      <c r="W5" s="14">
        <v>390</v>
      </c>
      <c r="X5" s="14">
        <v>230</v>
      </c>
      <c r="Y5" s="14">
        <v>390</v>
      </c>
      <c r="Z5" s="214">
        <f t="shared" si="1"/>
        <v>4253</v>
      </c>
      <c r="AA5" s="38">
        <v>398</v>
      </c>
      <c r="AB5" s="14">
        <v>338</v>
      </c>
      <c r="AC5" s="14">
        <v>369</v>
      </c>
      <c r="AD5" s="14">
        <v>220</v>
      </c>
      <c r="AE5" s="14">
        <v>360</v>
      </c>
      <c r="AF5" s="14">
        <v>362</v>
      </c>
      <c r="AG5" s="14">
        <v>382</v>
      </c>
      <c r="AH5" s="14">
        <v>290</v>
      </c>
      <c r="AI5" s="14">
        <v>330</v>
      </c>
      <c r="AJ5" s="14">
        <v>360</v>
      </c>
      <c r="AK5" s="14">
        <v>390</v>
      </c>
      <c r="AL5" s="214">
        <f t="shared" si="2"/>
        <v>3799</v>
      </c>
      <c r="AM5" s="38">
        <v>336</v>
      </c>
      <c r="AN5" s="14">
        <v>298</v>
      </c>
      <c r="AO5" s="14">
        <v>306</v>
      </c>
      <c r="AP5" s="14">
        <v>450</v>
      </c>
      <c r="AQ5" s="14">
        <v>420</v>
      </c>
      <c r="AR5" s="14">
        <v>309</v>
      </c>
      <c r="AS5" s="14">
        <v>311</v>
      </c>
      <c r="AT5" s="16">
        <v>362</v>
      </c>
      <c r="AU5" s="16">
        <v>200</v>
      </c>
      <c r="AV5" s="16">
        <v>270</v>
      </c>
      <c r="AW5" s="39">
        <v>250</v>
      </c>
      <c r="AX5" s="378">
        <f t="shared" si="3"/>
        <v>3512</v>
      </c>
      <c r="AY5" s="38">
        <v>321</v>
      </c>
      <c r="AZ5" s="14">
        <v>374</v>
      </c>
      <c r="BA5" s="14">
        <v>310</v>
      </c>
      <c r="BB5" s="14">
        <v>420</v>
      </c>
      <c r="BC5" s="14">
        <v>427</v>
      </c>
      <c r="BD5" s="14">
        <v>411</v>
      </c>
      <c r="BE5" s="14">
        <v>390</v>
      </c>
      <c r="BF5" s="14">
        <v>360</v>
      </c>
      <c r="BG5" s="14">
        <v>390</v>
      </c>
      <c r="BH5" s="382">
        <f t="shared" si="4"/>
        <v>3403</v>
      </c>
      <c r="BI5" s="568">
        <f t="shared" si="5"/>
        <v>17279</v>
      </c>
      <c r="BJ5" s="570">
        <v>3</v>
      </c>
    </row>
    <row r="6" spans="1:62" ht="15" customHeight="1">
      <c r="A6" s="54">
        <v>4</v>
      </c>
      <c r="B6" s="360" t="s">
        <v>94</v>
      </c>
      <c r="C6" s="38">
        <v>404</v>
      </c>
      <c r="D6" s="14">
        <v>439</v>
      </c>
      <c r="E6" s="14">
        <v>382</v>
      </c>
      <c r="F6" s="14">
        <v>360</v>
      </c>
      <c r="G6" s="14">
        <v>220</v>
      </c>
      <c r="H6" s="14">
        <v>428</v>
      </c>
      <c r="I6" s="14">
        <v>401</v>
      </c>
      <c r="J6" s="14">
        <v>444</v>
      </c>
      <c r="K6" s="14">
        <v>62.5</v>
      </c>
      <c r="L6" s="14">
        <v>420</v>
      </c>
      <c r="M6" s="39">
        <v>420</v>
      </c>
      <c r="N6" s="217">
        <f t="shared" si="0"/>
        <v>3980.5</v>
      </c>
      <c r="O6" s="38">
        <v>493</v>
      </c>
      <c r="P6" s="14">
        <v>487</v>
      </c>
      <c r="Q6" s="14">
        <v>484</v>
      </c>
      <c r="R6" s="14">
        <v>390</v>
      </c>
      <c r="S6" s="14">
        <v>360</v>
      </c>
      <c r="T6" s="14">
        <v>413</v>
      </c>
      <c r="U6" s="14">
        <v>474</v>
      </c>
      <c r="V6" s="14">
        <v>484</v>
      </c>
      <c r="W6" s="14">
        <v>360</v>
      </c>
      <c r="X6" s="14">
        <v>330</v>
      </c>
      <c r="Y6" s="14">
        <v>450</v>
      </c>
      <c r="Z6" s="214">
        <f t="shared" si="1"/>
        <v>4725</v>
      </c>
      <c r="AA6" s="38">
        <v>314</v>
      </c>
      <c r="AB6" s="14">
        <v>358</v>
      </c>
      <c r="AC6" s="14">
        <v>318</v>
      </c>
      <c r="AD6" s="14">
        <v>200</v>
      </c>
      <c r="AE6" s="14">
        <v>390</v>
      </c>
      <c r="AF6" s="14">
        <v>315</v>
      </c>
      <c r="AG6" s="14">
        <v>345</v>
      </c>
      <c r="AH6" s="14">
        <v>311</v>
      </c>
      <c r="AI6" s="14">
        <v>360</v>
      </c>
      <c r="AJ6" s="14">
        <v>270</v>
      </c>
      <c r="AK6" s="14">
        <v>360</v>
      </c>
      <c r="AL6" s="214">
        <f t="shared" si="2"/>
        <v>3541</v>
      </c>
      <c r="AM6" s="38">
        <v>334</v>
      </c>
      <c r="AN6" s="14">
        <v>362</v>
      </c>
      <c r="AO6" s="14">
        <v>322</v>
      </c>
      <c r="AP6" s="14">
        <v>250</v>
      </c>
      <c r="AQ6" s="14">
        <v>310</v>
      </c>
      <c r="AR6" s="14">
        <v>399</v>
      </c>
      <c r="AS6" s="14">
        <v>362</v>
      </c>
      <c r="AT6" s="16">
        <v>351</v>
      </c>
      <c r="AU6" s="16">
        <v>390</v>
      </c>
      <c r="AV6" s="16">
        <v>310</v>
      </c>
      <c r="AW6" s="39">
        <v>360</v>
      </c>
      <c r="AX6" s="378">
        <f t="shared" si="3"/>
        <v>3750</v>
      </c>
      <c r="AY6" s="38">
        <v>0</v>
      </c>
      <c r="AZ6" s="14">
        <v>332</v>
      </c>
      <c r="BA6" s="14">
        <v>0</v>
      </c>
      <c r="BB6" s="14">
        <v>290</v>
      </c>
      <c r="BC6" s="14">
        <v>0</v>
      </c>
      <c r="BD6" s="14">
        <v>333</v>
      </c>
      <c r="BE6" s="14">
        <v>0</v>
      </c>
      <c r="BF6" s="14">
        <v>250</v>
      </c>
      <c r="BG6" s="39">
        <v>0</v>
      </c>
      <c r="BH6" s="382">
        <f t="shared" si="4"/>
        <v>1205</v>
      </c>
      <c r="BI6" s="568">
        <f t="shared" si="5"/>
        <v>17201.5</v>
      </c>
      <c r="BJ6" s="570">
        <v>4</v>
      </c>
    </row>
    <row r="7" spans="1:62" ht="15" customHeight="1">
      <c r="A7" s="54">
        <v>5</v>
      </c>
      <c r="B7" s="360" t="s">
        <v>5</v>
      </c>
      <c r="C7" s="38">
        <v>345</v>
      </c>
      <c r="D7" s="14">
        <v>190</v>
      </c>
      <c r="E7" s="14">
        <v>339</v>
      </c>
      <c r="F7" s="14">
        <v>390</v>
      </c>
      <c r="G7" s="14">
        <v>390</v>
      </c>
      <c r="H7" s="14">
        <v>310</v>
      </c>
      <c r="I7" s="14">
        <v>254</v>
      </c>
      <c r="J7" s="14">
        <v>414</v>
      </c>
      <c r="K7" s="14">
        <v>0</v>
      </c>
      <c r="L7" s="14">
        <v>220</v>
      </c>
      <c r="M7" s="39">
        <v>220</v>
      </c>
      <c r="N7" s="217">
        <f t="shared" si="0"/>
        <v>3072</v>
      </c>
      <c r="O7" s="38">
        <v>425</v>
      </c>
      <c r="P7" s="14">
        <v>387</v>
      </c>
      <c r="Q7" s="14">
        <v>409</v>
      </c>
      <c r="R7" s="14">
        <v>330</v>
      </c>
      <c r="S7" s="14">
        <v>232</v>
      </c>
      <c r="T7" s="14">
        <v>408</v>
      </c>
      <c r="U7" s="14">
        <v>341</v>
      </c>
      <c r="V7" s="14">
        <v>354</v>
      </c>
      <c r="W7" s="14">
        <v>220</v>
      </c>
      <c r="X7" s="14">
        <v>310</v>
      </c>
      <c r="Y7" s="14">
        <v>270</v>
      </c>
      <c r="Z7" s="214">
        <f t="shared" si="1"/>
        <v>3686</v>
      </c>
      <c r="AA7" s="38">
        <v>283</v>
      </c>
      <c r="AB7" s="14">
        <v>316</v>
      </c>
      <c r="AC7" s="14">
        <v>332</v>
      </c>
      <c r="AD7" s="14">
        <v>210</v>
      </c>
      <c r="AE7" s="14">
        <v>270</v>
      </c>
      <c r="AF7" s="14">
        <v>371</v>
      </c>
      <c r="AG7" s="14">
        <v>371</v>
      </c>
      <c r="AH7" s="14">
        <v>371</v>
      </c>
      <c r="AI7" s="14">
        <v>290</v>
      </c>
      <c r="AJ7" s="14">
        <v>390</v>
      </c>
      <c r="AK7" s="14">
        <v>250</v>
      </c>
      <c r="AL7" s="214">
        <f t="shared" si="2"/>
        <v>3454</v>
      </c>
      <c r="AM7" s="38">
        <v>417</v>
      </c>
      <c r="AN7" s="14">
        <v>300</v>
      </c>
      <c r="AO7" s="14">
        <v>292</v>
      </c>
      <c r="AP7" s="14">
        <v>210</v>
      </c>
      <c r="AQ7" s="14">
        <v>160</v>
      </c>
      <c r="AR7" s="14">
        <v>331</v>
      </c>
      <c r="AS7" s="14">
        <v>296</v>
      </c>
      <c r="AT7" s="16">
        <v>217</v>
      </c>
      <c r="AU7" s="16">
        <v>230</v>
      </c>
      <c r="AV7" s="16">
        <v>190</v>
      </c>
      <c r="AW7" s="39">
        <v>230</v>
      </c>
      <c r="AX7" s="378">
        <f t="shared" si="3"/>
        <v>2873</v>
      </c>
      <c r="AY7" s="38">
        <v>311</v>
      </c>
      <c r="AZ7" s="14">
        <v>309</v>
      </c>
      <c r="BA7" s="14">
        <v>308</v>
      </c>
      <c r="BB7" s="14">
        <v>330</v>
      </c>
      <c r="BC7" s="14">
        <v>306</v>
      </c>
      <c r="BD7" s="14">
        <v>378</v>
      </c>
      <c r="BE7" s="14">
        <v>318</v>
      </c>
      <c r="BF7" s="14">
        <v>420</v>
      </c>
      <c r="BG7" s="39">
        <v>290</v>
      </c>
      <c r="BH7" s="382">
        <f t="shared" si="4"/>
        <v>2970</v>
      </c>
      <c r="BI7" s="568">
        <f t="shared" si="5"/>
        <v>16055</v>
      </c>
      <c r="BJ7" s="570">
        <v>5</v>
      </c>
    </row>
    <row r="8" spans="1:62" ht="15" customHeight="1">
      <c r="A8" s="54">
        <v>6</v>
      </c>
      <c r="B8" s="360" t="s">
        <v>11</v>
      </c>
      <c r="C8" s="38">
        <v>116</v>
      </c>
      <c r="D8" s="14">
        <v>115</v>
      </c>
      <c r="E8" s="14">
        <v>194</v>
      </c>
      <c r="F8" s="14">
        <v>0</v>
      </c>
      <c r="G8" s="14">
        <v>50</v>
      </c>
      <c r="H8" s="14">
        <v>426</v>
      </c>
      <c r="I8" s="14">
        <v>410</v>
      </c>
      <c r="J8" s="14">
        <v>340</v>
      </c>
      <c r="K8" s="14">
        <v>270</v>
      </c>
      <c r="L8" s="14">
        <v>310</v>
      </c>
      <c r="M8" s="39">
        <v>230</v>
      </c>
      <c r="N8" s="217">
        <f t="shared" si="0"/>
        <v>2461</v>
      </c>
      <c r="O8" s="38">
        <v>327</v>
      </c>
      <c r="P8" s="14">
        <v>215</v>
      </c>
      <c r="Q8" s="14">
        <v>283</v>
      </c>
      <c r="R8" s="14">
        <v>270</v>
      </c>
      <c r="S8" s="14">
        <v>250</v>
      </c>
      <c r="T8" s="14">
        <v>181</v>
      </c>
      <c r="U8" s="14">
        <v>180</v>
      </c>
      <c r="V8" s="14">
        <v>137</v>
      </c>
      <c r="W8" s="14">
        <v>220</v>
      </c>
      <c r="X8" s="14">
        <v>280</v>
      </c>
      <c r="Y8" s="14">
        <v>0</v>
      </c>
      <c r="Z8" s="214">
        <f t="shared" si="1"/>
        <v>2343</v>
      </c>
      <c r="AA8" s="38">
        <v>311</v>
      </c>
      <c r="AB8" s="14">
        <v>357</v>
      </c>
      <c r="AC8" s="14">
        <v>348</v>
      </c>
      <c r="AD8" s="14">
        <v>390</v>
      </c>
      <c r="AE8" s="14">
        <v>230</v>
      </c>
      <c r="AF8" s="14">
        <v>254</v>
      </c>
      <c r="AG8" s="14">
        <v>266</v>
      </c>
      <c r="AH8" s="14">
        <v>325</v>
      </c>
      <c r="AI8" s="14">
        <v>190</v>
      </c>
      <c r="AJ8" s="14">
        <v>310</v>
      </c>
      <c r="AK8" s="14">
        <v>230</v>
      </c>
      <c r="AL8" s="214">
        <f t="shared" si="2"/>
        <v>3211</v>
      </c>
      <c r="AM8" s="38">
        <v>341</v>
      </c>
      <c r="AN8" s="14">
        <v>382</v>
      </c>
      <c r="AO8" s="14">
        <v>419</v>
      </c>
      <c r="AP8" s="14">
        <v>270</v>
      </c>
      <c r="AQ8" s="14">
        <v>390</v>
      </c>
      <c r="AR8" s="14">
        <v>234</v>
      </c>
      <c r="AS8" s="14">
        <v>248</v>
      </c>
      <c r="AT8" s="16">
        <v>238</v>
      </c>
      <c r="AU8" s="16">
        <v>290</v>
      </c>
      <c r="AV8" s="16">
        <v>360</v>
      </c>
      <c r="AW8" s="39">
        <v>390</v>
      </c>
      <c r="AX8" s="378">
        <f t="shared" si="3"/>
        <v>3562</v>
      </c>
      <c r="AY8" s="38">
        <v>362</v>
      </c>
      <c r="AZ8" s="14">
        <v>310</v>
      </c>
      <c r="BA8" s="14">
        <v>380</v>
      </c>
      <c r="BB8" s="14">
        <v>360</v>
      </c>
      <c r="BC8" s="14">
        <v>321</v>
      </c>
      <c r="BD8" s="14">
        <v>197</v>
      </c>
      <c r="BE8" s="14">
        <v>311</v>
      </c>
      <c r="BF8" s="14">
        <v>290</v>
      </c>
      <c r="BG8" s="39">
        <v>450</v>
      </c>
      <c r="BH8" s="382">
        <f t="shared" si="4"/>
        <v>2981</v>
      </c>
      <c r="BI8" s="568">
        <f t="shared" si="5"/>
        <v>14558</v>
      </c>
      <c r="BJ8" s="570">
        <v>6</v>
      </c>
    </row>
    <row r="9" spans="1:62" ht="15" customHeight="1">
      <c r="A9" s="54">
        <v>7</v>
      </c>
      <c r="B9" s="360" t="s">
        <v>15</v>
      </c>
      <c r="C9" s="38">
        <v>268</v>
      </c>
      <c r="D9" s="14">
        <v>75</v>
      </c>
      <c r="E9" s="14">
        <v>228</v>
      </c>
      <c r="F9" s="14">
        <v>0</v>
      </c>
      <c r="G9" s="14">
        <v>240</v>
      </c>
      <c r="H9" s="14">
        <v>395</v>
      </c>
      <c r="I9" s="14">
        <v>498</v>
      </c>
      <c r="J9" s="14">
        <v>400</v>
      </c>
      <c r="K9" s="14">
        <v>390</v>
      </c>
      <c r="L9" s="14">
        <v>270</v>
      </c>
      <c r="M9" s="39">
        <v>310</v>
      </c>
      <c r="N9" s="217">
        <f t="shared" si="0"/>
        <v>3074</v>
      </c>
      <c r="O9" s="38">
        <v>430</v>
      </c>
      <c r="P9" s="14">
        <v>358</v>
      </c>
      <c r="Q9" s="14">
        <v>287</v>
      </c>
      <c r="R9" s="14">
        <v>232</v>
      </c>
      <c r="S9" s="14">
        <v>420</v>
      </c>
      <c r="T9" s="14">
        <v>403</v>
      </c>
      <c r="U9" s="14">
        <v>447</v>
      </c>
      <c r="V9" s="14">
        <v>396</v>
      </c>
      <c r="W9" s="14">
        <v>450</v>
      </c>
      <c r="X9" s="14">
        <v>360</v>
      </c>
      <c r="Y9" s="14">
        <v>330</v>
      </c>
      <c r="Z9" s="214">
        <f t="shared" si="1"/>
        <v>4113</v>
      </c>
      <c r="AA9" s="38">
        <v>327</v>
      </c>
      <c r="AB9" s="14">
        <v>310</v>
      </c>
      <c r="AC9" s="14">
        <v>128</v>
      </c>
      <c r="AD9" s="14">
        <v>0</v>
      </c>
      <c r="AE9" s="14">
        <v>420</v>
      </c>
      <c r="AF9" s="14">
        <v>143</v>
      </c>
      <c r="AG9" s="14">
        <v>81</v>
      </c>
      <c r="AH9" s="14">
        <v>137</v>
      </c>
      <c r="AI9" s="14">
        <v>0</v>
      </c>
      <c r="AJ9" s="14">
        <v>0</v>
      </c>
      <c r="AK9" s="14">
        <v>165</v>
      </c>
      <c r="AL9" s="214">
        <f t="shared" si="2"/>
        <v>1711</v>
      </c>
      <c r="AM9" s="38">
        <v>0</v>
      </c>
      <c r="AN9" s="14">
        <v>283</v>
      </c>
      <c r="AO9" s="14">
        <v>363</v>
      </c>
      <c r="AP9" s="14">
        <v>0</v>
      </c>
      <c r="AQ9" s="14">
        <v>270</v>
      </c>
      <c r="AR9" s="14">
        <v>0</v>
      </c>
      <c r="AS9" s="14">
        <v>255</v>
      </c>
      <c r="AT9" s="16">
        <v>230</v>
      </c>
      <c r="AU9" s="16">
        <v>0</v>
      </c>
      <c r="AV9" s="16">
        <v>210</v>
      </c>
      <c r="AW9" s="39">
        <v>0</v>
      </c>
      <c r="AX9" s="378">
        <f t="shared" si="3"/>
        <v>1611</v>
      </c>
      <c r="AY9" s="38">
        <v>401</v>
      </c>
      <c r="AZ9" s="14">
        <v>368</v>
      </c>
      <c r="BA9" s="14">
        <v>402</v>
      </c>
      <c r="BB9" s="14">
        <v>450</v>
      </c>
      <c r="BC9" s="14">
        <v>406</v>
      </c>
      <c r="BD9" s="14">
        <v>379</v>
      </c>
      <c r="BE9" s="14">
        <v>374</v>
      </c>
      <c r="BF9" s="14">
        <v>330</v>
      </c>
      <c r="BG9" s="39">
        <v>0</v>
      </c>
      <c r="BH9" s="382">
        <f t="shared" si="4"/>
        <v>3110</v>
      </c>
      <c r="BI9" s="568">
        <f t="shared" si="5"/>
        <v>13619</v>
      </c>
      <c r="BJ9" s="570">
        <v>7</v>
      </c>
    </row>
    <row r="10" spans="1:62" ht="15" customHeight="1">
      <c r="A10" s="54">
        <v>8</v>
      </c>
      <c r="B10" s="361" t="s">
        <v>1</v>
      </c>
      <c r="C10" s="38">
        <v>408</v>
      </c>
      <c r="D10" s="14">
        <v>449</v>
      </c>
      <c r="E10" s="14">
        <v>404</v>
      </c>
      <c r="F10" s="14">
        <v>330</v>
      </c>
      <c r="G10" s="14">
        <v>270</v>
      </c>
      <c r="H10" s="14">
        <v>448</v>
      </c>
      <c r="I10" s="14">
        <v>375</v>
      </c>
      <c r="J10" s="14">
        <v>431</v>
      </c>
      <c r="K10" s="14">
        <v>310</v>
      </c>
      <c r="L10" s="14">
        <v>330</v>
      </c>
      <c r="M10" s="39">
        <v>330</v>
      </c>
      <c r="N10" s="217">
        <f t="shared" si="0"/>
        <v>4085</v>
      </c>
      <c r="O10" s="38">
        <v>221</v>
      </c>
      <c r="P10" s="14">
        <v>398</v>
      </c>
      <c r="Q10" s="14">
        <v>374</v>
      </c>
      <c r="R10" s="14">
        <v>250</v>
      </c>
      <c r="S10" s="14">
        <v>110</v>
      </c>
      <c r="T10" s="14">
        <v>411</v>
      </c>
      <c r="U10" s="14">
        <v>385</v>
      </c>
      <c r="V10" s="14">
        <v>435</v>
      </c>
      <c r="W10" s="14">
        <v>310</v>
      </c>
      <c r="X10" s="14">
        <v>290</v>
      </c>
      <c r="Y10" s="14">
        <v>310</v>
      </c>
      <c r="Z10" s="214">
        <f t="shared" si="1"/>
        <v>3494</v>
      </c>
      <c r="AA10" s="38">
        <v>343</v>
      </c>
      <c r="AB10" s="14">
        <v>346</v>
      </c>
      <c r="AC10" s="14">
        <v>362</v>
      </c>
      <c r="AD10" s="14">
        <v>330</v>
      </c>
      <c r="AE10" s="14">
        <v>250</v>
      </c>
      <c r="AF10" s="14">
        <v>251</v>
      </c>
      <c r="AG10" s="14">
        <v>362</v>
      </c>
      <c r="AH10" s="14">
        <v>0</v>
      </c>
      <c r="AI10" s="14">
        <v>0</v>
      </c>
      <c r="AJ10" s="14">
        <v>220</v>
      </c>
      <c r="AK10" s="14">
        <v>310</v>
      </c>
      <c r="AL10" s="214">
        <f t="shared" si="2"/>
        <v>2774</v>
      </c>
      <c r="AM10" s="38">
        <v>0</v>
      </c>
      <c r="AN10" s="14">
        <v>357</v>
      </c>
      <c r="AO10" s="14">
        <v>285</v>
      </c>
      <c r="AP10" s="14">
        <v>0</v>
      </c>
      <c r="AQ10" s="14">
        <v>0</v>
      </c>
      <c r="AR10" s="14">
        <v>0</v>
      </c>
      <c r="AS10" s="14">
        <v>405</v>
      </c>
      <c r="AT10" s="16">
        <v>418</v>
      </c>
      <c r="AU10" s="16">
        <v>0</v>
      </c>
      <c r="AV10" s="16">
        <v>250</v>
      </c>
      <c r="AW10" s="39">
        <v>420</v>
      </c>
      <c r="AX10" s="378">
        <f t="shared" si="3"/>
        <v>2135</v>
      </c>
      <c r="AY10" s="38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39">
        <v>0</v>
      </c>
      <c r="BH10" s="382">
        <f t="shared" si="4"/>
        <v>0</v>
      </c>
      <c r="BI10" s="568">
        <f t="shared" si="5"/>
        <v>12488</v>
      </c>
      <c r="BJ10" s="570">
        <v>8</v>
      </c>
    </row>
    <row r="11" spans="1:62" ht="15" customHeight="1">
      <c r="A11" s="54">
        <v>9</v>
      </c>
      <c r="B11" s="360" t="s">
        <v>14</v>
      </c>
      <c r="C11" s="38">
        <v>0</v>
      </c>
      <c r="D11" s="14">
        <v>0</v>
      </c>
      <c r="E11" s="14">
        <v>0</v>
      </c>
      <c r="F11" s="14">
        <v>0</v>
      </c>
      <c r="G11" s="14">
        <v>0</v>
      </c>
      <c r="H11" s="14">
        <v>67</v>
      </c>
      <c r="I11" s="14">
        <v>0</v>
      </c>
      <c r="J11" s="14">
        <v>0</v>
      </c>
      <c r="K11" s="14">
        <v>0</v>
      </c>
      <c r="L11" s="14">
        <v>0</v>
      </c>
      <c r="M11" s="39">
        <v>0</v>
      </c>
      <c r="N11" s="217">
        <f t="shared" si="0"/>
        <v>67</v>
      </c>
      <c r="O11" s="38">
        <v>296</v>
      </c>
      <c r="P11" s="14">
        <v>295</v>
      </c>
      <c r="Q11" s="14">
        <v>246</v>
      </c>
      <c r="R11" s="14">
        <v>0</v>
      </c>
      <c r="S11" s="14">
        <v>173</v>
      </c>
      <c r="T11" s="14">
        <v>90</v>
      </c>
      <c r="U11" s="14">
        <v>84</v>
      </c>
      <c r="V11" s="14">
        <v>112</v>
      </c>
      <c r="W11" s="14">
        <v>0</v>
      </c>
      <c r="X11" s="14">
        <v>0</v>
      </c>
      <c r="Y11" s="14">
        <v>250</v>
      </c>
      <c r="Z11" s="214">
        <f t="shared" si="1"/>
        <v>1546</v>
      </c>
      <c r="AA11" s="38">
        <v>277</v>
      </c>
      <c r="AB11" s="14">
        <v>343</v>
      </c>
      <c r="AC11" s="14">
        <v>268</v>
      </c>
      <c r="AD11" s="14">
        <v>250</v>
      </c>
      <c r="AE11" s="14">
        <v>310</v>
      </c>
      <c r="AF11" s="14">
        <v>368</v>
      </c>
      <c r="AG11" s="14">
        <v>350</v>
      </c>
      <c r="AH11" s="14">
        <v>313</v>
      </c>
      <c r="AI11" s="14">
        <v>450</v>
      </c>
      <c r="AJ11" s="14">
        <v>220</v>
      </c>
      <c r="AK11" s="14">
        <v>290</v>
      </c>
      <c r="AL11" s="214">
        <f t="shared" si="2"/>
        <v>3439</v>
      </c>
      <c r="AM11" s="38">
        <v>337</v>
      </c>
      <c r="AN11" s="14">
        <v>272</v>
      </c>
      <c r="AO11" s="14">
        <v>317</v>
      </c>
      <c r="AP11" s="14">
        <v>230</v>
      </c>
      <c r="AQ11" s="14">
        <v>210</v>
      </c>
      <c r="AR11" s="14">
        <v>377</v>
      </c>
      <c r="AS11" s="14">
        <v>347</v>
      </c>
      <c r="AT11" s="16">
        <v>351</v>
      </c>
      <c r="AU11" s="16">
        <v>420</v>
      </c>
      <c r="AV11" s="16">
        <v>330</v>
      </c>
      <c r="AW11" s="39">
        <v>220</v>
      </c>
      <c r="AX11" s="378">
        <f t="shared" si="3"/>
        <v>3411</v>
      </c>
      <c r="AY11" s="38">
        <v>385</v>
      </c>
      <c r="AZ11" s="14">
        <v>417</v>
      </c>
      <c r="BA11" s="14">
        <v>386</v>
      </c>
      <c r="BB11" s="14">
        <v>390</v>
      </c>
      <c r="BC11" s="14">
        <v>380</v>
      </c>
      <c r="BD11" s="14">
        <v>418</v>
      </c>
      <c r="BE11" s="14">
        <v>420</v>
      </c>
      <c r="BF11" s="14">
        <v>450</v>
      </c>
      <c r="BG11" s="39">
        <v>330</v>
      </c>
      <c r="BH11" s="382">
        <f t="shared" si="4"/>
        <v>3576</v>
      </c>
      <c r="BI11" s="568">
        <f t="shared" si="5"/>
        <v>12039</v>
      </c>
      <c r="BJ11" s="570">
        <v>9</v>
      </c>
    </row>
    <row r="12" spans="1:62" ht="15" customHeight="1">
      <c r="A12" s="54">
        <v>10</v>
      </c>
      <c r="B12" s="360" t="s">
        <v>10</v>
      </c>
      <c r="C12" s="38">
        <v>442</v>
      </c>
      <c r="D12" s="14">
        <v>460</v>
      </c>
      <c r="E12" s="14">
        <v>455</v>
      </c>
      <c r="F12" s="14">
        <v>310</v>
      </c>
      <c r="G12" s="14">
        <v>330</v>
      </c>
      <c r="H12" s="14">
        <v>250</v>
      </c>
      <c r="I12" s="14">
        <v>206</v>
      </c>
      <c r="J12" s="14">
        <v>170</v>
      </c>
      <c r="K12" s="14">
        <v>62.5</v>
      </c>
      <c r="L12" s="14">
        <v>173</v>
      </c>
      <c r="M12" s="39">
        <v>290</v>
      </c>
      <c r="N12" s="217">
        <f t="shared" si="0"/>
        <v>3148.5</v>
      </c>
      <c r="O12" s="38">
        <v>393</v>
      </c>
      <c r="P12" s="14">
        <v>373</v>
      </c>
      <c r="Q12" s="14">
        <v>429</v>
      </c>
      <c r="R12" s="14">
        <v>290</v>
      </c>
      <c r="S12" s="14">
        <v>330</v>
      </c>
      <c r="T12" s="14">
        <v>363</v>
      </c>
      <c r="U12" s="14">
        <v>331</v>
      </c>
      <c r="V12" s="14">
        <v>306</v>
      </c>
      <c r="W12" s="14">
        <v>210</v>
      </c>
      <c r="X12" s="14">
        <v>270</v>
      </c>
      <c r="Y12" s="14">
        <v>290</v>
      </c>
      <c r="Z12" s="214">
        <f t="shared" si="1"/>
        <v>3585</v>
      </c>
      <c r="AA12" s="38">
        <v>282</v>
      </c>
      <c r="AB12" s="14">
        <v>316</v>
      </c>
      <c r="AC12" s="14">
        <v>240</v>
      </c>
      <c r="AD12" s="14">
        <v>270</v>
      </c>
      <c r="AE12" s="14">
        <v>220</v>
      </c>
      <c r="AF12" s="14">
        <v>250</v>
      </c>
      <c r="AG12" s="14">
        <v>287</v>
      </c>
      <c r="AH12" s="14">
        <v>278</v>
      </c>
      <c r="AI12" s="14">
        <v>310</v>
      </c>
      <c r="AJ12" s="14">
        <v>200</v>
      </c>
      <c r="AK12" s="14">
        <v>270</v>
      </c>
      <c r="AL12" s="214">
        <f t="shared" si="2"/>
        <v>2923</v>
      </c>
      <c r="AM12" s="38">
        <v>197</v>
      </c>
      <c r="AN12" s="14">
        <v>0</v>
      </c>
      <c r="AO12" s="14">
        <v>254</v>
      </c>
      <c r="AP12" s="14">
        <v>220</v>
      </c>
      <c r="AQ12" s="14">
        <v>330</v>
      </c>
      <c r="AR12" s="14">
        <v>241</v>
      </c>
      <c r="AS12" s="14">
        <v>0</v>
      </c>
      <c r="AT12" s="16">
        <v>116</v>
      </c>
      <c r="AU12" s="16">
        <v>180</v>
      </c>
      <c r="AV12" s="16">
        <v>106</v>
      </c>
      <c r="AW12" s="39">
        <v>0</v>
      </c>
      <c r="AX12" s="378">
        <f t="shared" si="3"/>
        <v>1644</v>
      </c>
      <c r="AY12" s="38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39">
        <v>0</v>
      </c>
      <c r="BH12" s="382">
        <f t="shared" si="4"/>
        <v>0</v>
      </c>
      <c r="BI12" s="568">
        <f t="shared" si="5"/>
        <v>11300.5</v>
      </c>
      <c r="BJ12" s="570">
        <v>10</v>
      </c>
    </row>
    <row r="13" spans="1:62" ht="15" customHeight="1">
      <c r="A13" s="54">
        <v>11</v>
      </c>
      <c r="B13" s="360" t="s">
        <v>17</v>
      </c>
      <c r="C13" s="38">
        <v>325</v>
      </c>
      <c r="D13" s="14">
        <v>195</v>
      </c>
      <c r="E13" s="14">
        <v>233</v>
      </c>
      <c r="F13" s="14">
        <v>0</v>
      </c>
      <c r="G13" s="14">
        <v>290</v>
      </c>
      <c r="H13" s="14">
        <v>122</v>
      </c>
      <c r="I13" s="14">
        <v>99</v>
      </c>
      <c r="J13" s="14">
        <v>99</v>
      </c>
      <c r="K13" s="14">
        <v>90</v>
      </c>
      <c r="L13" s="14">
        <v>57.5</v>
      </c>
      <c r="M13" s="39">
        <v>0</v>
      </c>
      <c r="N13" s="217">
        <f t="shared" si="0"/>
        <v>1510.5</v>
      </c>
      <c r="O13" s="38">
        <v>390</v>
      </c>
      <c r="P13" s="14">
        <v>322</v>
      </c>
      <c r="Q13" s="14">
        <v>236</v>
      </c>
      <c r="R13" s="14">
        <v>90</v>
      </c>
      <c r="S13" s="14">
        <v>270</v>
      </c>
      <c r="T13" s="14">
        <v>439</v>
      </c>
      <c r="U13" s="14">
        <v>337</v>
      </c>
      <c r="V13" s="14">
        <v>217</v>
      </c>
      <c r="W13" s="14">
        <v>153</v>
      </c>
      <c r="X13" s="14">
        <v>220</v>
      </c>
      <c r="Y13" s="14">
        <v>0</v>
      </c>
      <c r="Z13" s="214">
        <f t="shared" si="1"/>
        <v>2674</v>
      </c>
      <c r="AA13" s="38">
        <v>230</v>
      </c>
      <c r="AB13" s="14">
        <v>288</v>
      </c>
      <c r="AC13" s="14">
        <v>230</v>
      </c>
      <c r="AD13" s="14">
        <v>230</v>
      </c>
      <c r="AE13" s="14">
        <v>140</v>
      </c>
      <c r="AF13" s="14">
        <v>186</v>
      </c>
      <c r="AG13" s="14">
        <v>177</v>
      </c>
      <c r="AH13" s="14">
        <v>330</v>
      </c>
      <c r="AI13" s="14">
        <v>200</v>
      </c>
      <c r="AJ13" s="14">
        <v>140</v>
      </c>
      <c r="AK13" s="14">
        <v>100</v>
      </c>
      <c r="AL13" s="214">
        <f t="shared" si="2"/>
        <v>2251</v>
      </c>
      <c r="AM13" s="38">
        <v>272</v>
      </c>
      <c r="AN13" s="14">
        <v>239</v>
      </c>
      <c r="AO13" s="14">
        <v>274</v>
      </c>
      <c r="AP13" s="14">
        <v>330</v>
      </c>
      <c r="AQ13" s="14">
        <v>190</v>
      </c>
      <c r="AR13" s="14">
        <v>271</v>
      </c>
      <c r="AS13" s="14">
        <v>260</v>
      </c>
      <c r="AT13" s="16">
        <v>215</v>
      </c>
      <c r="AU13" s="16">
        <v>330</v>
      </c>
      <c r="AV13" s="16">
        <v>230</v>
      </c>
      <c r="AW13" s="39">
        <v>0</v>
      </c>
      <c r="AX13" s="378">
        <f t="shared" si="3"/>
        <v>2611</v>
      </c>
      <c r="AY13" s="38">
        <v>403</v>
      </c>
      <c r="AZ13" s="14">
        <v>235</v>
      </c>
      <c r="BA13" s="14">
        <v>334</v>
      </c>
      <c r="BB13" s="14">
        <v>125</v>
      </c>
      <c r="BC13" s="14">
        <v>289</v>
      </c>
      <c r="BD13" s="14">
        <v>0</v>
      </c>
      <c r="BE13" s="14">
        <v>285</v>
      </c>
      <c r="BF13" s="14">
        <v>0</v>
      </c>
      <c r="BG13" s="39">
        <v>360</v>
      </c>
      <c r="BH13" s="382">
        <f t="shared" si="4"/>
        <v>2031</v>
      </c>
      <c r="BI13" s="568">
        <f t="shared" si="5"/>
        <v>11077.5</v>
      </c>
      <c r="BJ13" s="570">
        <v>11</v>
      </c>
    </row>
    <row r="14" spans="1:62" ht="15" customHeight="1">
      <c r="A14" s="54">
        <v>12</v>
      </c>
      <c r="B14" s="360" t="s">
        <v>25</v>
      </c>
      <c r="C14" s="38">
        <v>263</v>
      </c>
      <c r="D14" s="14">
        <v>295</v>
      </c>
      <c r="E14" s="14">
        <v>295</v>
      </c>
      <c r="F14" s="14">
        <v>290</v>
      </c>
      <c r="G14" s="14">
        <v>230</v>
      </c>
      <c r="H14" s="14">
        <v>367</v>
      </c>
      <c r="I14" s="14">
        <v>274</v>
      </c>
      <c r="J14" s="14">
        <v>423</v>
      </c>
      <c r="K14" s="14">
        <v>330</v>
      </c>
      <c r="L14" s="14">
        <v>360</v>
      </c>
      <c r="M14" s="14">
        <v>390</v>
      </c>
      <c r="N14" s="217">
        <f t="shared" si="0"/>
        <v>3517</v>
      </c>
      <c r="O14" s="38">
        <v>108</v>
      </c>
      <c r="P14" s="14">
        <v>122</v>
      </c>
      <c r="Q14" s="14">
        <v>50</v>
      </c>
      <c r="R14" s="14">
        <v>0</v>
      </c>
      <c r="S14" s="14">
        <v>0</v>
      </c>
      <c r="T14" s="14">
        <v>0</v>
      </c>
      <c r="U14" s="14">
        <v>307</v>
      </c>
      <c r="V14" s="14">
        <v>81</v>
      </c>
      <c r="W14" s="14">
        <v>0</v>
      </c>
      <c r="X14" s="14">
        <v>0</v>
      </c>
      <c r="Y14" s="14">
        <v>0</v>
      </c>
      <c r="Z14" s="214">
        <f t="shared" si="1"/>
        <v>668</v>
      </c>
      <c r="AA14" s="38">
        <v>278</v>
      </c>
      <c r="AB14" s="14">
        <v>200</v>
      </c>
      <c r="AC14" s="14">
        <v>287</v>
      </c>
      <c r="AD14" s="14">
        <v>290</v>
      </c>
      <c r="AE14" s="14">
        <v>200</v>
      </c>
      <c r="AF14" s="14">
        <v>311</v>
      </c>
      <c r="AG14" s="14">
        <v>279</v>
      </c>
      <c r="AH14" s="14">
        <v>317</v>
      </c>
      <c r="AI14" s="14">
        <v>250</v>
      </c>
      <c r="AJ14" s="14">
        <v>290</v>
      </c>
      <c r="AK14" s="14">
        <v>210</v>
      </c>
      <c r="AL14" s="214">
        <f t="shared" si="2"/>
        <v>2912</v>
      </c>
      <c r="AM14" s="38">
        <v>291</v>
      </c>
      <c r="AN14" s="14">
        <v>240</v>
      </c>
      <c r="AO14" s="14">
        <v>301</v>
      </c>
      <c r="AP14" s="14">
        <v>310</v>
      </c>
      <c r="AQ14" s="14">
        <v>220</v>
      </c>
      <c r="AR14" s="14">
        <v>111</v>
      </c>
      <c r="AS14" s="14">
        <v>131</v>
      </c>
      <c r="AT14" s="14">
        <v>275</v>
      </c>
      <c r="AU14" s="14">
        <v>150</v>
      </c>
      <c r="AV14" s="14">
        <v>200</v>
      </c>
      <c r="AW14" s="14">
        <v>160</v>
      </c>
      <c r="AX14" s="378">
        <f t="shared" si="3"/>
        <v>2389</v>
      </c>
      <c r="AY14" s="38">
        <v>0</v>
      </c>
      <c r="AZ14" s="14">
        <v>0</v>
      </c>
      <c r="BA14" s="14">
        <v>292</v>
      </c>
      <c r="BB14" s="14">
        <v>0</v>
      </c>
      <c r="BC14" s="14">
        <v>107</v>
      </c>
      <c r="BD14" s="14">
        <v>0</v>
      </c>
      <c r="BE14" s="14">
        <v>285</v>
      </c>
      <c r="BF14" s="14">
        <v>0</v>
      </c>
      <c r="BG14" s="39">
        <v>270</v>
      </c>
      <c r="BH14" s="382">
        <f t="shared" si="4"/>
        <v>954</v>
      </c>
      <c r="BI14" s="568">
        <f t="shared" si="5"/>
        <v>10440</v>
      </c>
      <c r="BJ14" s="570">
        <v>12</v>
      </c>
    </row>
    <row r="15" spans="1:62" ht="15" customHeight="1">
      <c r="A15" s="54">
        <v>13</v>
      </c>
      <c r="B15" s="360" t="s">
        <v>18</v>
      </c>
      <c r="C15" s="38">
        <v>39.5</v>
      </c>
      <c r="D15" s="14">
        <v>40</v>
      </c>
      <c r="E15" s="14">
        <v>33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39">
        <v>0</v>
      </c>
      <c r="N15" s="217">
        <f t="shared" si="0"/>
        <v>112.5</v>
      </c>
      <c r="O15" s="38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39">
        <v>0</v>
      </c>
      <c r="Z15" s="214">
        <f t="shared" si="1"/>
        <v>0</v>
      </c>
      <c r="AA15" s="38">
        <v>59</v>
      </c>
      <c r="AB15" s="14">
        <v>0</v>
      </c>
      <c r="AC15" s="14">
        <v>187</v>
      </c>
      <c r="AD15" s="14">
        <v>133</v>
      </c>
      <c r="AE15" s="14">
        <v>0</v>
      </c>
      <c r="AF15" s="14">
        <v>92</v>
      </c>
      <c r="AG15" s="14">
        <v>0</v>
      </c>
      <c r="AH15" s="14">
        <v>272</v>
      </c>
      <c r="AI15" s="14">
        <v>270</v>
      </c>
      <c r="AJ15" s="14">
        <v>0</v>
      </c>
      <c r="AK15" s="39">
        <v>0</v>
      </c>
      <c r="AL15" s="214">
        <f t="shared" si="2"/>
        <v>1013</v>
      </c>
      <c r="AM15" s="38">
        <v>409</v>
      </c>
      <c r="AN15" s="14">
        <v>378</v>
      </c>
      <c r="AO15" s="14">
        <v>359</v>
      </c>
      <c r="AP15" s="14">
        <v>420</v>
      </c>
      <c r="AQ15" s="14">
        <v>450</v>
      </c>
      <c r="AR15" s="14">
        <v>382</v>
      </c>
      <c r="AS15" s="14">
        <v>346</v>
      </c>
      <c r="AT15" s="16">
        <v>381</v>
      </c>
      <c r="AU15" s="16">
        <v>310</v>
      </c>
      <c r="AV15" s="16">
        <v>450</v>
      </c>
      <c r="AW15" s="39">
        <v>450</v>
      </c>
      <c r="AX15" s="378">
        <f t="shared" si="3"/>
        <v>4335</v>
      </c>
      <c r="AY15" s="38">
        <v>300</v>
      </c>
      <c r="AZ15" s="14">
        <v>355</v>
      </c>
      <c r="BA15" s="14">
        <v>316</v>
      </c>
      <c r="BB15" s="14">
        <v>270</v>
      </c>
      <c r="BC15" s="14">
        <v>331</v>
      </c>
      <c r="BD15" s="14">
        <v>328</v>
      </c>
      <c r="BE15" s="14">
        <v>349</v>
      </c>
      <c r="BF15" s="14">
        <v>390</v>
      </c>
      <c r="BG15" s="39">
        <v>310</v>
      </c>
      <c r="BH15" s="382">
        <f t="shared" si="4"/>
        <v>2949</v>
      </c>
      <c r="BI15" s="568">
        <f t="shared" si="5"/>
        <v>8409.5</v>
      </c>
      <c r="BJ15" s="570">
        <v>13</v>
      </c>
    </row>
    <row r="16" spans="1:62" ht="15" customHeight="1">
      <c r="A16" s="54">
        <v>14</v>
      </c>
      <c r="B16" s="360" t="s">
        <v>3</v>
      </c>
      <c r="C16" s="38">
        <v>156</v>
      </c>
      <c r="D16" s="14">
        <v>213</v>
      </c>
      <c r="E16" s="14">
        <v>222</v>
      </c>
      <c r="F16" s="14">
        <v>0</v>
      </c>
      <c r="G16" s="14">
        <v>105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39">
        <v>0</v>
      </c>
      <c r="N16" s="217">
        <f t="shared" si="0"/>
        <v>696</v>
      </c>
      <c r="O16" s="38">
        <v>96</v>
      </c>
      <c r="P16" s="14">
        <v>72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214">
        <f t="shared" si="1"/>
        <v>168</v>
      </c>
      <c r="AA16" s="38">
        <v>310</v>
      </c>
      <c r="AB16" s="14">
        <v>347</v>
      </c>
      <c r="AC16" s="14">
        <v>315</v>
      </c>
      <c r="AD16" s="14">
        <v>360</v>
      </c>
      <c r="AE16" s="14">
        <v>330</v>
      </c>
      <c r="AF16" s="14">
        <v>205</v>
      </c>
      <c r="AG16" s="14">
        <v>208</v>
      </c>
      <c r="AH16" s="14">
        <v>214</v>
      </c>
      <c r="AI16" s="14">
        <v>260</v>
      </c>
      <c r="AJ16" s="14">
        <v>153</v>
      </c>
      <c r="AK16" s="14">
        <v>420</v>
      </c>
      <c r="AL16" s="214">
        <f t="shared" si="2"/>
        <v>3122</v>
      </c>
      <c r="AM16" s="38">
        <v>271</v>
      </c>
      <c r="AN16" s="14">
        <v>297</v>
      </c>
      <c r="AO16" s="14">
        <v>231</v>
      </c>
      <c r="AP16" s="14">
        <v>390</v>
      </c>
      <c r="AQ16" s="14">
        <v>250</v>
      </c>
      <c r="AR16" s="14">
        <v>204</v>
      </c>
      <c r="AS16" s="14">
        <v>325</v>
      </c>
      <c r="AT16" s="16">
        <v>301</v>
      </c>
      <c r="AU16" s="16">
        <v>300</v>
      </c>
      <c r="AV16" s="16">
        <v>290</v>
      </c>
      <c r="AW16" s="39">
        <v>150</v>
      </c>
      <c r="AX16" s="378">
        <f t="shared" si="3"/>
        <v>3009</v>
      </c>
      <c r="AY16" s="38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39">
        <v>0</v>
      </c>
      <c r="BH16" s="382">
        <f t="shared" si="4"/>
        <v>0</v>
      </c>
      <c r="BI16" s="568">
        <f t="shared" si="5"/>
        <v>6995</v>
      </c>
      <c r="BJ16" s="570">
        <v>14</v>
      </c>
    </row>
    <row r="17" spans="1:62" ht="15" customHeight="1">
      <c r="A17" s="54">
        <v>15</v>
      </c>
      <c r="B17" s="362" t="s">
        <v>8</v>
      </c>
      <c r="C17" s="38">
        <v>292</v>
      </c>
      <c r="D17" s="14">
        <v>405</v>
      </c>
      <c r="E17" s="14">
        <v>382</v>
      </c>
      <c r="F17" s="14">
        <v>270</v>
      </c>
      <c r="G17" s="14">
        <v>150</v>
      </c>
      <c r="H17" s="14">
        <v>140</v>
      </c>
      <c r="I17" s="14">
        <v>146</v>
      </c>
      <c r="J17" s="14">
        <v>109</v>
      </c>
      <c r="K17" s="14">
        <v>62.5</v>
      </c>
      <c r="L17" s="14">
        <v>0</v>
      </c>
      <c r="M17" s="39">
        <v>0</v>
      </c>
      <c r="N17" s="217">
        <f t="shared" si="0"/>
        <v>1956.5</v>
      </c>
      <c r="O17" s="38">
        <v>135</v>
      </c>
      <c r="P17" s="14">
        <v>126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214">
        <f t="shared" si="1"/>
        <v>261</v>
      </c>
      <c r="AA17" s="38">
        <v>128</v>
      </c>
      <c r="AB17" s="14">
        <v>91</v>
      </c>
      <c r="AC17" s="14">
        <v>288</v>
      </c>
      <c r="AD17" s="14">
        <v>310</v>
      </c>
      <c r="AE17" s="14">
        <v>0</v>
      </c>
      <c r="AF17" s="14">
        <v>242</v>
      </c>
      <c r="AG17" s="14">
        <v>42</v>
      </c>
      <c r="AH17" s="14">
        <v>373</v>
      </c>
      <c r="AI17" s="14">
        <v>420</v>
      </c>
      <c r="AJ17" s="14">
        <v>280</v>
      </c>
      <c r="AK17" s="14">
        <v>0</v>
      </c>
      <c r="AL17" s="214">
        <f t="shared" si="2"/>
        <v>2174</v>
      </c>
      <c r="AM17" s="38">
        <v>292</v>
      </c>
      <c r="AN17" s="14">
        <v>281</v>
      </c>
      <c r="AO17" s="14">
        <v>219</v>
      </c>
      <c r="AP17" s="14">
        <v>190</v>
      </c>
      <c r="AQ17" s="14">
        <v>230</v>
      </c>
      <c r="AR17" s="14">
        <v>323</v>
      </c>
      <c r="AS17" s="14">
        <v>280</v>
      </c>
      <c r="AT17" s="16">
        <v>208</v>
      </c>
      <c r="AU17" s="16">
        <v>210</v>
      </c>
      <c r="AV17" s="16">
        <v>0</v>
      </c>
      <c r="AW17" s="39">
        <v>270</v>
      </c>
      <c r="AX17" s="378">
        <f t="shared" si="3"/>
        <v>2503</v>
      </c>
      <c r="AY17" s="38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39">
        <v>0</v>
      </c>
      <c r="BH17" s="382">
        <f t="shared" si="4"/>
        <v>0</v>
      </c>
      <c r="BI17" s="568">
        <f t="shared" si="5"/>
        <v>6894.5</v>
      </c>
      <c r="BJ17" s="570">
        <v>15</v>
      </c>
    </row>
    <row r="18" spans="1:62" ht="15" customHeight="1">
      <c r="A18" s="54">
        <v>16</v>
      </c>
      <c r="B18" s="360" t="s">
        <v>12</v>
      </c>
      <c r="C18" s="38">
        <v>0</v>
      </c>
      <c r="D18" s="14">
        <v>174</v>
      </c>
      <c r="E18" s="14">
        <v>112</v>
      </c>
      <c r="F18" s="14">
        <v>115</v>
      </c>
      <c r="G18" s="14">
        <v>0</v>
      </c>
      <c r="H18" s="14">
        <v>186</v>
      </c>
      <c r="I18" s="14">
        <v>248</v>
      </c>
      <c r="J18" s="14">
        <v>309</v>
      </c>
      <c r="K18" s="14">
        <v>57.5</v>
      </c>
      <c r="L18" s="14">
        <v>145</v>
      </c>
      <c r="M18" s="39">
        <v>0</v>
      </c>
      <c r="N18" s="217">
        <f t="shared" si="0"/>
        <v>1346.5</v>
      </c>
      <c r="O18" s="38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171</v>
      </c>
      <c r="V18" s="14">
        <v>95</v>
      </c>
      <c r="W18" s="14">
        <v>166</v>
      </c>
      <c r="X18" s="14">
        <v>0</v>
      </c>
      <c r="Y18" s="39">
        <v>0</v>
      </c>
      <c r="Z18" s="214">
        <f t="shared" si="1"/>
        <v>432</v>
      </c>
      <c r="AA18" s="38">
        <v>100</v>
      </c>
      <c r="AB18" s="14">
        <v>0</v>
      </c>
      <c r="AC18" s="14">
        <v>0</v>
      </c>
      <c r="AD18" s="14">
        <v>0</v>
      </c>
      <c r="AE18" s="14">
        <v>0</v>
      </c>
      <c r="AF18" s="14">
        <v>110</v>
      </c>
      <c r="AG18" s="14">
        <v>0</v>
      </c>
      <c r="AH18" s="14">
        <v>0</v>
      </c>
      <c r="AI18" s="14">
        <v>0</v>
      </c>
      <c r="AJ18" s="14">
        <v>0</v>
      </c>
      <c r="AK18" s="39">
        <v>0</v>
      </c>
      <c r="AL18" s="214">
        <f t="shared" si="2"/>
        <v>210</v>
      </c>
      <c r="AM18" s="38">
        <v>0</v>
      </c>
      <c r="AN18" s="14">
        <v>344</v>
      </c>
      <c r="AO18" s="14">
        <v>343</v>
      </c>
      <c r="AP18" s="14">
        <v>0</v>
      </c>
      <c r="AQ18" s="14">
        <v>360</v>
      </c>
      <c r="AR18" s="14">
        <v>0</v>
      </c>
      <c r="AS18" s="14">
        <v>352</v>
      </c>
      <c r="AT18" s="16">
        <v>336</v>
      </c>
      <c r="AU18" s="16">
        <v>0</v>
      </c>
      <c r="AV18" s="16">
        <v>420</v>
      </c>
      <c r="AW18" s="39">
        <v>330</v>
      </c>
      <c r="AX18" s="378">
        <f t="shared" si="3"/>
        <v>2485</v>
      </c>
      <c r="AY18" s="38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39">
        <v>0</v>
      </c>
      <c r="BH18" s="382">
        <f t="shared" si="4"/>
        <v>0</v>
      </c>
      <c r="BI18" s="568">
        <f t="shared" si="5"/>
        <v>4473.5</v>
      </c>
      <c r="BJ18" s="570">
        <v>16</v>
      </c>
    </row>
    <row r="19" spans="1:62" ht="15" customHeight="1">
      <c r="A19" s="54">
        <v>17</v>
      </c>
      <c r="B19" s="360" t="s">
        <v>9</v>
      </c>
      <c r="C19" s="38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39">
        <v>0</v>
      </c>
      <c r="N19" s="217">
        <f t="shared" si="0"/>
        <v>0</v>
      </c>
      <c r="O19" s="38">
        <v>210</v>
      </c>
      <c r="P19" s="14">
        <v>236</v>
      </c>
      <c r="Q19" s="14">
        <v>262</v>
      </c>
      <c r="R19" s="14">
        <v>0</v>
      </c>
      <c r="S19" s="14">
        <v>0</v>
      </c>
      <c r="T19" s="14">
        <v>70</v>
      </c>
      <c r="U19" s="14">
        <v>69</v>
      </c>
      <c r="V19" s="14">
        <v>60</v>
      </c>
      <c r="W19" s="14">
        <v>0</v>
      </c>
      <c r="X19" s="14">
        <v>0</v>
      </c>
      <c r="Y19" s="39">
        <v>0</v>
      </c>
      <c r="Z19" s="214">
        <f t="shared" si="1"/>
        <v>907</v>
      </c>
      <c r="AA19" s="38">
        <v>0</v>
      </c>
      <c r="AB19" s="14">
        <v>0</v>
      </c>
      <c r="AC19" s="14">
        <v>164</v>
      </c>
      <c r="AD19" s="14">
        <v>170</v>
      </c>
      <c r="AE19" s="14">
        <v>0</v>
      </c>
      <c r="AF19" s="14">
        <v>58</v>
      </c>
      <c r="AG19" s="14">
        <v>57</v>
      </c>
      <c r="AH19" s="14">
        <v>200</v>
      </c>
      <c r="AI19" s="14">
        <v>120</v>
      </c>
      <c r="AJ19" s="14">
        <v>0</v>
      </c>
      <c r="AK19" s="39">
        <v>0</v>
      </c>
      <c r="AL19" s="214">
        <f t="shared" si="2"/>
        <v>769</v>
      </c>
      <c r="AM19" s="38">
        <v>199</v>
      </c>
      <c r="AN19" s="14">
        <v>0</v>
      </c>
      <c r="AO19" s="14">
        <v>0</v>
      </c>
      <c r="AP19" s="14">
        <v>180</v>
      </c>
      <c r="AQ19" s="14">
        <v>0</v>
      </c>
      <c r="AR19" s="14">
        <v>239</v>
      </c>
      <c r="AS19" s="14">
        <v>67</v>
      </c>
      <c r="AT19" s="16">
        <v>114</v>
      </c>
      <c r="AU19" s="16">
        <v>190</v>
      </c>
      <c r="AV19" s="16">
        <v>0</v>
      </c>
      <c r="AW19" s="39">
        <v>0</v>
      </c>
      <c r="AX19" s="378">
        <f t="shared" si="3"/>
        <v>989</v>
      </c>
      <c r="AY19" s="38">
        <v>0</v>
      </c>
      <c r="AZ19" s="14">
        <v>251</v>
      </c>
      <c r="BA19" s="14">
        <v>0</v>
      </c>
      <c r="BB19" s="14">
        <v>230</v>
      </c>
      <c r="BC19" s="14">
        <v>0</v>
      </c>
      <c r="BD19" s="14">
        <v>264</v>
      </c>
      <c r="BE19" s="14">
        <v>0</v>
      </c>
      <c r="BF19" s="14">
        <v>270</v>
      </c>
      <c r="BG19" s="39">
        <v>0</v>
      </c>
      <c r="BH19" s="382">
        <f t="shared" si="4"/>
        <v>1015</v>
      </c>
      <c r="BI19" s="568">
        <f t="shared" si="5"/>
        <v>3680</v>
      </c>
      <c r="BJ19" s="570">
        <v>17</v>
      </c>
    </row>
    <row r="20" spans="1:62" ht="15" customHeight="1">
      <c r="A20" s="54">
        <v>18</v>
      </c>
      <c r="B20" s="363" t="s">
        <v>7</v>
      </c>
      <c r="C20" s="38">
        <v>322</v>
      </c>
      <c r="D20" s="14">
        <v>309</v>
      </c>
      <c r="E20" s="14">
        <v>290</v>
      </c>
      <c r="F20" s="14">
        <v>250</v>
      </c>
      <c r="G20" s="14">
        <v>250</v>
      </c>
      <c r="H20" s="14">
        <v>208</v>
      </c>
      <c r="I20" s="14">
        <v>331</v>
      </c>
      <c r="J20" s="14">
        <v>434</v>
      </c>
      <c r="K20" s="14">
        <v>290</v>
      </c>
      <c r="L20" s="14">
        <v>250</v>
      </c>
      <c r="M20" s="39">
        <v>270</v>
      </c>
      <c r="N20" s="217">
        <f t="shared" si="0"/>
        <v>3204</v>
      </c>
      <c r="O20" s="34">
        <v>0</v>
      </c>
      <c r="P20" s="35">
        <v>0</v>
      </c>
      <c r="Q20" s="35">
        <v>0</v>
      </c>
      <c r="R20" s="35">
        <v>0</v>
      </c>
      <c r="S20" s="35">
        <v>0</v>
      </c>
      <c r="T20" s="35">
        <v>77</v>
      </c>
      <c r="U20" s="35">
        <v>98</v>
      </c>
      <c r="V20" s="35">
        <v>78</v>
      </c>
      <c r="W20" s="35">
        <v>0</v>
      </c>
      <c r="X20" s="35">
        <v>0</v>
      </c>
      <c r="Y20" s="14">
        <v>0</v>
      </c>
      <c r="Z20" s="214">
        <f t="shared" si="1"/>
        <v>253</v>
      </c>
      <c r="AA20" s="38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214">
        <f t="shared" si="2"/>
        <v>0</v>
      </c>
      <c r="AM20" s="38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6">
        <v>0</v>
      </c>
      <c r="AU20" s="16">
        <v>0</v>
      </c>
      <c r="AV20" s="16">
        <v>0</v>
      </c>
      <c r="AW20" s="39">
        <v>0</v>
      </c>
      <c r="AX20" s="378">
        <f t="shared" si="3"/>
        <v>0</v>
      </c>
      <c r="AY20" s="38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39">
        <v>0</v>
      </c>
      <c r="BH20" s="382">
        <f t="shared" si="4"/>
        <v>0</v>
      </c>
      <c r="BI20" s="568">
        <f t="shared" si="5"/>
        <v>3457</v>
      </c>
      <c r="BJ20" s="570">
        <v>18</v>
      </c>
    </row>
    <row r="21" spans="1:62" ht="15" customHeight="1">
      <c r="A21" s="54">
        <v>19</v>
      </c>
      <c r="B21" s="363" t="s">
        <v>100</v>
      </c>
      <c r="C21" s="38">
        <v>54</v>
      </c>
      <c r="D21" s="14">
        <v>30.5</v>
      </c>
      <c r="E21" s="14">
        <v>35</v>
      </c>
      <c r="F21" s="14">
        <v>0</v>
      </c>
      <c r="G21" s="14">
        <v>0</v>
      </c>
      <c r="H21" s="14">
        <v>78</v>
      </c>
      <c r="I21" s="14">
        <v>0</v>
      </c>
      <c r="J21" s="14">
        <v>0</v>
      </c>
      <c r="K21" s="14">
        <v>0</v>
      </c>
      <c r="L21" s="14">
        <v>0</v>
      </c>
      <c r="M21" s="39">
        <v>0</v>
      </c>
      <c r="N21" s="217">
        <f t="shared" si="0"/>
        <v>197.5</v>
      </c>
      <c r="O21" s="34">
        <v>62</v>
      </c>
      <c r="P21" s="35">
        <v>63</v>
      </c>
      <c r="Q21" s="35">
        <v>0</v>
      </c>
      <c r="R21" s="35">
        <v>0</v>
      </c>
      <c r="S21" s="35">
        <v>0</v>
      </c>
      <c r="T21" s="35">
        <v>215</v>
      </c>
      <c r="U21" s="35">
        <v>165</v>
      </c>
      <c r="V21" s="35">
        <v>103</v>
      </c>
      <c r="W21" s="35">
        <v>110</v>
      </c>
      <c r="X21" s="35">
        <v>140</v>
      </c>
      <c r="Y21" s="14">
        <v>0</v>
      </c>
      <c r="Z21" s="214">
        <f t="shared" si="1"/>
        <v>858</v>
      </c>
      <c r="AA21" s="34">
        <v>244</v>
      </c>
      <c r="AB21" s="35">
        <v>0</v>
      </c>
      <c r="AC21" s="35">
        <v>227</v>
      </c>
      <c r="AD21" s="35">
        <v>190</v>
      </c>
      <c r="AE21" s="35">
        <v>170</v>
      </c>
      <c r="AF21" s="35">
        <v>98</v>
      </c>
      <c r="AG21" s="35">
        <v>0</v>
      </c>
      <c r="AH21" s="35">
        <v>65</v>
      </c>
      <c r="AI21" s="35">
        <v>60</v>
      </c>
      <c r="AJ21" s="35">
        <v>70</v>
      </c>
      <c r="AK21" s="39">
        <v>0</v>
      </c>
      <c r="AL21" s="214">
        <f t="shared" si="2"/>
        <v>1124</v>
      </c>
      <c r="AM21" s="376">
        <v>112</v>
      </c>
      <c r="AN21" s="14">
        <v>197</v>
      </c>
      <c r="AO21" s="14">
        <v>54</v>
      </c>
      <c r="AP21" s="14">
        <v>0</v>
      </c>
      <c r="AQ21" s="14">
        <v>0</v>
      </c>
      <c r="AR21" s="14">
        <v>0</v>
      </c>
      <c r="AS21" s="14">
        <v>0</v>
      </c>
      <c r="AT21" s="16">
        <v>0</v>
      </c>
      <c r="AU21" s="16">
        <v>0</v>
      </c>
      <c r="AV21" s="16">
        <v>0</v>
      </c>
      <c r="AW21" s="39">
        <v>0</v>
      </c>
      <c r="AX21" s="378">
        <f t="shared" si="3"/>
        <v>363</v>
      </c>
      <c r="AY21" s="376">
        <v>297</v>
      </c>
      <c r="AZ21" s="122">
        <v>0</v>
      </c>
      <c r="BA21" s="122">
        <v>308</v>
      </c>
      <c r="BB21" s="122">
        <v>0</v>
      </c>
      <c r="BC21" s="122">
        <v>0</v>
      </c>
      <c r="BD21" s="122">
        <v>0</v>
      </c>
      <c r="BE21" s="122">
        <v>0</v>
      </c>
      <c r="BF21" s="122">
        <v>0</v>
      </c>
      <c r="BG21" s="39">
        <v>0</v>
      </c>
      <c r="BH21" s="382">
        <f t="shared" si="4"/>
        <v>605</v>
      </c>
      <c r="BI21" s="568">
        <f t="shared" si="5"/>
        <v>3147.5</v>
      </c>
      <c r="BJ21" s="570">
        <v>19</v>
      </c>
    </row>
    <row r="22" spans="1:62" ht="15" customHeight="1">
      <c r="A22" s="54">
        <v>20</v>
      </c>
      <c r="B22" s="365" t="s">
        <v>19</v>
      </c>
      <c r="C22" s="38">
        <v>171</v>
      </c>
      <c r="D22" s="14">
        <v>202</v>
      </c>
      <c r="E22" s="14">
        <v>192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9">
        <v>0</v>
      </c>
      <c r="N22" s="217">
        <f t="shared" si="0"/>
        <v>565</v>
      </c>
      <c r="O22" s="38">
        <v>73</v>
      </c>
      <c r="P22" s="14">
        <v>73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214">
        <f t="shared" si="1"/>
        <v>146</v>
      </c>
      <c r="AA22" s="38">
        <v>225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214">
        <f t="shared" si="2"/>
        <v>225</v>
      </c>
      <c r="AM22" s="38">
        <v>0</v>
      </c>
      <c r="AN22" s="14">
        <v>190</v>
      </c>
      <c r="AO22" s="14">
        <v>142</v>
      </c>
      <c r="AP22" s="14">
        <v>0</v>
      </c>
      <c r="AQ22" s="14">
        <v>180</v>
      </c>
      <c r="AR22" s="14">
        <v>0</v>
      </c>
      <c r="AS22" s="14">
        <v>121</v>
      </c>
      <c r="AT22" s="16">
        <v>166</v>
      </c>
      <c r="AU22" s="16">
        <v>0</v>
      </c>
      <c r="AV22" s="16">
        <v>0</v>
      </c>
      <c r="AW22" s="39">
        <v>180</v>
      </c>
      <c r="AX22" s="378">
        <f t="shared" si="3"/>
        <v>979</v>
      </c>
      <c r="AY22" s="38">
        <v>258</v>
      </c>
      <c r="AZ22" s="14">
        <v>0</v>
      </c>
      <c r="BA22" s="14">
        <v>280</v>
      </c>
      <c r="BB22" s="14">
        <v>0</v>
      </c>
      <c r="BC22" s="14">
        <v>242</v>
      </c>
      <c r="BD22" s="14">
        <v>0</v>
      </c>
      <c r="BE22" s="14">
        <v>237</v>
      </c>
      <c r="BF22" s="14">
        <v>0</v>
      </c>
      <c r="BG22" s="39">
        <v>200</v>
      </c>
      <c r="BH22" s="382">
        <f t="shared" si="4"/>
        <v>1217</v>
      </c>
      <c r="BI22" s="568">
        <f t="shared" si="5"/>
        <v>3132</v>
      </c>
      <c r="BJ22" s="570">
        <v>20</v>
      </c>
    </row>
    <row r="23" spans="1:62" ht="15" customHeight="1">
      <c r="A23" s="54">
        <v>21</v>
      </c>
      <c r="B23" s="363" t="s">
        <v>84</v>
      </c>
      <c r="C23" s="34">
        <v>65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  <c r="N23" s="217">
        <f t="shared" si="0"/>
        <v>65</v>
      </c>
      <c r="O23" s="38">
        <v>67</v>
      </c>
      <c r="P23" s="14">
        <v>64</v>
      </c>
      <c r="Q23" s="14">
        <v>0</v>
      </c>
      <c r="R23" s="14">
        <v>0</v>
      </c>
      <c r="S23" s="14">
        <v>57.5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214">
        <f t="shared" si="1"/>
        <v>188.5</v>
      </c>
      <c r="AA23" s="38">
        <v>68</v>
      </c>
      <c r="AB23" s="14">
        <v>113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39">
        <v>0</v>
      </c>
      <c r="AL23" s="214">
        <f t="shared" si="2"/>
        <v>181</v>
      </c>
      <c r="AM23" s="38">
        <v>0</v>
      </c>
      <c r="AN23" s="14">
        <v>0</v>
      </c>
      <c r="AO23" s="14">
        <v>61</v>
      </c>
      <c r="AP23" s="14">
        <v>0</v>
      </c>
      <c r="AQ23" s="14">
        <v>0</v>
      </c>
      <c r="AR23" s="14">
        <v>114</v>
      </c>
      <c r="AS23" s="14">
        <v>201</v>
      </c>
      <c r="AT23" s="16">
        <v>81</v>
      </c>
      <c r="AU23" s="16">
        <v>83</v>
      </c>
      <c r="AV23" s="16">
        <v>0</v>
      </c>
      <c r="AW23" s="39">
        <v>0</v>
      </c>
      <c r="AX23" s="378">
        <f t="shared" si="3"/>
        <v>540</v>
      </c>
      <c r="AY23" s="38">
        <v>213</v>
      </c>
      <c r="AZ23" s="14">
        <v>245</v>
      </c>
      <c r="BA23" s="14">
        <v>216</v>
      </c>
      <c r="BB23" s="14">
        <v>155</v>
      </c>
      <c r="BC23" s="14">
        <v>243</v>
      </c>
      <c r="BD23" s="14">
        <v>214</v>
      </c>
      <c r="BE23" s="14">
        <v>256</v>
      </c>
      <c r="BF23" s="14">
        <v>220</v>
      </c>
      <c r="BG23" s="39">
        <v>142.5</v>
      </c>
      <c r="BH23" s="382">
        <f t="shared" si="4"/>
        <v>1904.5</v>
      </c>
      <c r="BI23" s="568">
        <f t="shared" si="5"/>
        <v>2879</v>
      </c>
      <c r="BJ23" s="570">
        <v>21</v>
      </c>
    </row>
    <row r="24" spans="1:62" ht="15" customHeight="1">
      <c r="A24" s="54">
        <v>22</v>
      </c>
      <c r="B24" s="366" t="s">
        <v>13</v>
      </c>
      <c r="C24" s="38">
        <v>104</v>
      </c>
      <c r="D24" s="14">
        <v>60</v>
      </c>
      <c r="E24" s="14">
        <v>55</v>
      </c>
      <c r="F24" s="14">
        <v>0</v>
      </c>
      <c r="G24" s="14">
        <v>0</v>
      </c>
      <c r="H24" s="14">
        <v>0</v>
      </c>
      <c r="I24" s="14">
        <v>91</v>
      </c>
      <c r="J24" s="14">
        <v>69</v>
      </c>
      <c r="K24" s="14">
        <v>0</v>
      </c>
      <c r="L24" s="14">
        <v>0</v>
      </c>
      <c r="M24" s="39">
        <v>0</v>
      </c>
      <c r="N24" s="217">
        <f t="shared" si="0"/>
        <v>379</v>
      </c>
      <c r="O24" s="38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214">
        <f t="shared" si="1"/>
        <v>0</v>
      </c>
      <c r="AA24" s="38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214">
        <f t="shared" si="2"/>
        <v>0</v>
      </c>
      <c r="AM24" s="38">
        <v>0</v>
      </c>
      <c r="AN24" s="14">
        <v>184</v>
      </c>
      <c r="AO24" s="14">
        <v>218</v>
      </c>
      <c r="AP24" s="14">
        <v>0</v>
      </c>
      <c r="AQ24" s="14">
        <v>150</v>
      </c>
      <c r="AR24" s="14">
        <v>0</v>
      </c>
      <c r="AS24" s="14">
        <v>273</v>
      </c>
      <c r="AT24" s="16">
        <v>248</v>
      </c>
      <c r="AU24" s="16">
        <v>0</v>
      </c>
      <c r="AV24" s="16">
        <v>180</v>
      </c>
      <c r="AW24" s="39">
        <v>170</v>
      </c>
      <c r="AX24" s="378">
        <f t="shared" si="3"/>
        <v>1423</v>
      </c>
      <c r="AY24" s="38">
        <v>204</v>
      </c>
      <c r="AZ24" s="14">
        <v>0</v>
      </c>
      <c r="BA24" s="14">
        <v>208</v>
      </c>
      <c r="BB24" s="14">
        <v>0</v>
      </c>
      <c r="BC24" s="14">
        <v>199</v>
      </c>
      <c r="BD24" s="14">
        <v>0</v>
      </c>
      <c r="BE24" s="14">
        <v>183</v>
      </c>
      <c r="BF24" s="14">
        <v>0</v>
      </c>
      <c r="BG24" s="14">
        <v>250</v>
      </c>
      <c r="BH24" s="382">
        <f t="shared" si="4"/>
        <v>1044</v>
      </c>
      <c r="BI24" s="568">
        <f t="shared" si="5"/>
        <v>2846</v>
      </c>
      <c r="BJ24" s="570">
        <v>22</v>
      </c>
    </row>
    <row r="25" spans="1:62" ht="15" customHeight="1">
      <c r="A25" s="54">
        <v>23</v>
      </c>
      <c r="B25" s="360" t="s">
        <v>22</v>
      </c>
      <c r="C25" s="38">
        <v>205</v>
      </c>
      <c r="D25" s="14">
        <v>177</v>
      </c>
      <c r="E25" s="14">
        <v>116</v>
      </c>
      <c r="F25" s="14">
        <v>0</v>
      </c>
      <c r="G25" s="14">
        <v>0</v>
      </c>
      <c r="H25" s="14">
        <v>148</v>
      </c>
      <c r="I25" s="14">
        <v>88</v>
      </c>
      <c r="J25" s="14">
        <v>83</v>
      </c>
      <c r="K25" s="14">
        <v>57.5</v>
      </c>
      <c r="L25" s="14">
        <v>72.5</v>
      </c>
      <c r="M25" s="14">
        <v>187.5</v>
      </c>
      <c r="N25" s="217">
        <f t="shared" si="0"/>
        <v>1134.5</v>
      </c>
      <c r="O25" s="38">
        <v>84</v>
      </c>
      <c r="P25" s="14">
        <v>136</v>
      </c>
      <c r="Q25" s="14">
        <v>281</v>
      </c>
      <c r="R25" s="14">
        <v>203</v>
      </c>
      <c r="S25" s="14">
        <v>0</v>
      </c>
      <c r="T25" s="14">
        <v>112</v>
      </c>
      <c r="U25" s="14">
        <v>149</v>
      </c>
      <c r="V25" s="14">
        <v>169</v>
      </c>
      <c r="W25" s="14">
        <v>83</v>
      </c>
      <c r="X25" s="14">
        <v>0</v>
      </c>
      <c r="Y25" s="14">
        <v>0</v>
      </c>
      <c r="Z25" s="214">
        <f t="shared" si="1"/>
        <v>1217</v>
      </c>
      <c r="AA25" s="38">
        <v>282</v>
      </c>
      <c r="AB25" s="14">
        <v>107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214">
        <f t="shared" si="2"/>
        <v>389</v>
      </c>
      <c r="AM25" s="38">
        <v>0</v>
      </c>
      <c r="AN25" s="14">
        <v>0</v>
      </c>
      <c r="AO25" s="14">
        <v>70</v>
      </c>
      <c r="AP25" s="14">
        <v>0</v>
      </c>
      <c r="AQ25" s="14">
        <v>0</v>
      </c>
      <c r="AR25" s="14">
        <v>0</v>
      </c>
      <c r="AS25" s="14">
        <v>0</v>
      </c>
      <c r="AT25" s="16">
        <v>0</v>
      </c>
      <c r="AU25" s="16">
        <v>0</v>
      </c>
      <c r="AV25" s="16">
        <v>0</v>
      </c>
      <c r="AW25" s="39">
        <v>0</v>
      </c>
      <c r="AX25" s="378">
        <f t="shared" si="3"/>
        <v>70</v>
      </c>
      <c r="AY25" s="38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39">
        <v>0</v>
      </c>
      <c r="BH25" s="382">
        <f t="shared" si="4"/>
        <v>0</v>
      </c>
      <c r="BI25" s="568">
        <f t="shared" si="5"/>
        <v>2810.5</v>
      </c>
      <c r="BJ25" s="570">
        <v>23</v>
      </c>
    </row>
    <row r="26" spans="1:62" ht="15" customHeight="1">
      <c r="A26" s="54">
        <v>24</v>
      </c>
      <c r="B26" s="363" t="s">
        <v>52</v>
      </c>
      <c r="C26" s="34">
        <v>0</v>
      </c>
      <c r="D26" s="35">
        <v>0</v>
      </c>
      <c r="E26" s="35">
        <v>0</v>
      </c>
      <c r="F26" s="35">
        <v>0</v>
      </c>
      <c r="G26" s="35">
        <v>0</v>
      </c>
      <c r="H26" s="35">
        <v>80</v>
      </c>
      <c r="I26" s="35">
        <v>80</v>
      </c>
      <c r="J26" s="35">
        <v>92</v>
      </c>
      <c r="K26" s="35">
        <v>62.5</v>
      </c>
      <c r="L26" s="35">
        <v>0</v>
      </c>
      <c r="M26" s="36">
        <v>0</v>
      </c>
      <c r="N26" s="217">
        <f t="shared" si="0"/>
        <v>314.5</v>
      </c>
      <c r="O26" s="38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39">
        <v>0</v>
      </c>
      <c r="Z26" s="214">
        <f t="shared" si="1"/>
        <v>0</v>
      </c>
      <c r="AA26" s="38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39">
        <v>0</v>
      </c>
      <c r="AL26" s="214">
        <f t="shared" si="2"/>
        <v>0</v>
      </c>
      <c r="AM26" s="38">
        <v>0</v>
      </c>
      <c r="AN26" s="14">
        <v>170</v>
      </c>
      <c r="AO26" s="14">
        <v>40</v>
      </c>
      <c r="AP26" s="14">
        <v>0</v>
      </c>
      <c r="AQ26" s="14">
        <v>0</v>
      </c>
      <c r="AR26" s="14">
        <v>0</v>
      </c>
      <c r="AS26" s="14">
        <v>82</v>
      </c>
      <c r="AT26" s="16">
        <v>86</v>
      </c>
      <c r="AU26" s="16">
        <v>0</v>
      </c>
      <c r="AV26" s="16">
        <v>0</v>
      </c>
      <c r="AW26" s="39">
        <v>142.5</v>
      </c>
      <c r="AX26" s="378">
        <f t="shared" si="3"/>
        <v>520.5</v>
      </c>
      <c r="AY26" s="38">
        <v>358</v>
      </c>
      <c r="AZ26" s="14">
        <v>0</v>
      </c>
      <c r="BA26" s="14">
        <v>373</v>
      </c>
      <c r="BB26" s="14">
        <v>0</v>
      </c>
      <c r="BC26" s="14">
        <v>324</v>
      </c>
      <c r="BD26" s="14">
        <v>0</v>
      </c>
      <c r="BE26" s="14">
        <v>360</v>
      </c>
      <c r="BF26" s="14">
        <v>0</v>
      </c>
      <c r="BG26" s="39">
        <v>420</v>
      </c>
      <c r="BH26" s="382">
        <f t="shared" si="4"/>
        <v>1835</v>
      </c>
      <c r="BI26" s="568">
        <f t="shared" si="5"/>
        <v>2670</v>
      </c>
      <c r="BJ26" s="570">
        <v>24</v>
      </c>
    </row>
    <row r="27" spans="1:62" ht="15" customHeight="1">
      <c r="A27" s="54">
        <v>25</v>
      </c>
      <c r="B27" s="361" t="s">
        <v>24</v>
      </c>
      <c r="C27" s="38">
        <v>0</v>
      </c>
      <c r="D27" s="14">
        <v>0</v>
      </c>
      <c r="E27" s="14">
        <v>0</v>
      </c>
      <c r="F27" s="14">
        <v>0</v>
      </c>
      <c r="G27" s="14">
        <v>0</v>
      </c>
      <c r="H27" s="14">
        <v>67</v>
      </c>
      <c r="I27" s="14">
        <v>0</v>
      </c>
      <c r="J27" s="14">
        <v>0</v>
      </c>
      <c r="K27" s="14">
        <v>0</v>
      </c>
      <c r="L27" s="14">
        <v>0</v>
      </c>
      <c r="M27" s="39">
        <v>0</v>
      </c>
      <c r="N27" s="217">
        <f t="shared" si="0"/>
        <v>67</v>
      </c>
      <c r="O27" s="38">
        <v>80</v>
      </c>
      <c r="P27" s="14">
        <v>102</v>
      </c>
      <c r="Q27" s="14">
        <v>0</v>
      </c>
      <c r="R27" s="14">
        <v>0</v>
      </c>
      <c r="S27" s="14">
        <v>0</v>
      </c>
      <c r="T27" s="14">
        <v>0</v>
      </c>
      <c r="U27" s="14">
        <v>101</v>
      </c>
      <c r="V27" s="14">
        <v>0</v>
      </c>
      <c r="W27" s="14">
        <v>0</v>
      </c>
      <c r="X27" s="14">
        <v>0</v>
      </c>
      <c r="Y27" s="14">
        <v>0</v>
      </c>
      <c r="Z27" s="214">
        <f t="shared" si="1"/>
        <v>283</v>
      </c>
      <c r="AA27" s="38">
        <v>123</v>
      </c>
      <c r="AB27" s="14">
        <v>0</v>
      </c>
      <c r="AC27" s="14">
        <v>53</v>
      </c>
      <c r="AD27" s="14">
        <v>0</v>
      </c>
      <c r="AE27" s="14">
        <v>0</v>
      </c>
      <c r="AF27" s="14">
        <v>96</v>
      </c>
      <c r="AG27" s="14">
        <v>0</v>
      </c>
      <c r="AH27" s="14">
        <v>317</v>
      </c>
      <c r="AI27" s="14">
        <v>230</v>
      </c>
      <c r="AJ27" s="14">
        <v>0</v>
      </c>
      <c r="AK27" s="14">
        <v>0</v>
      </c>
      <c r="AL27" s="214">
        <f t="shared" si="2"/>
        <v>819</v>
      </c>
      <c r="AM27" s="38">
        <v>160</v>
      </c>
      <c r="AN27" s="14">
        <v>172</v>
      </c>
      <c r="AO27" s="14">
        <v>0</v>
      </c>
      <c r="AP27" s="14">
        <v>0</v>
      </c>
      <c r="AQ27" s="14">
        <v>0</v>
      </c>
      <c r="AR27" s="14">
        <v>328</v>
      </c>
      <c r="AS27" s="14">
        <v>212</v>
      </c>
      <c r="AT27" s="16">
        <v>63</v>
      </c>
      <c r="AU27" s="16">
        <v>270</v>
      </c>
      <c r="AV27" s="16">
        <v>0</v>
      </c>
      <c r="AW27" s="39">
        <v>290</v>
      </c>
      <c r="AX27" s="378">
        <f t="shared" si="3"/>
        <v>1495</v>
      </c>
      <c r="AY27" s="38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39">
        <v>0</v>
      </c>
      <c r="BH27" s="382">
        <f t="shared" si="4"/>
        <v>0</v>
      </c>
      <c r="BI27" s="568">
        <f t="shared" si="5"/>
        <v>2664</v>
      </c>
      <c r="BJ27" s="570">
        <v>25</v>
      </c>
    </row>
    <row r="28" spans="1:62" ht="15" customHeight="1">
      <c r="A28" s="54">
        <v>26</v>
      </c>
      <c r="B28" s="363" t="s">
        <v>56</v>
      </c>
      <c r="C28" s="38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9">
        <v>0</v>
      </c>
      <c r="N28" s="217">
        <f t="shared" si="0"/>
        <v>0</v>
      </c>
      <c r="O28" s="38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214">
        <f t="shared" si="1"/>
        <v>0</v>
      </c>
      <c r="AA28" s="38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214">
        <f t="shared" si="2"/>
        <v>0</v>
      </c>
      <c r="AM28" s="38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6">
        <v>0</v>
      </c>
      <c r="AU28" s="16">
        <v>0</v>
      </c>
      <c r="AV28" s="16">
        <v>0</v>
      </c>
      <c r="AW28" s="39">
        <v>0</v>
      </c>
      <c r="AX28" s="378">
        <f t="shared" si="3"/>
        <v>0</v>
      </c>
      <c r="AY28" s="376">
        <v>259</v>
      </c>
      <c r="AZ28" s="122">
        <v>267</v>
      </c>
      <c r="BA28" s="122">
        <v>240</v>
      </c>
      <c r="BB28" s="122">
        <v>220</v>
      </c>
      <c r="BC28" s="122">
        <v>278</v>
      </c>
      <c r="BD28" s="122">
        <v>296</v>
      </c>
      <c r="BE28" s="122">
        <v>249</v>
      </c>
      <c r="BF28" s="122">
        <v>310</v>
      </c>
      <c r="BG28" s="380">
        <v>210</v>
      </c>
      <c r="BH28" s="382">
        <f t="shared" si="4"/>
        <v>2329</v>
      </c>
      <c r="BI28" s="568">
        <f t="shared" si="5"/>
        <v>2329</v>
      </c>
      <c r="BJ28" s="570">
        <v>26</v>
      </c>
    </row>
    <row r="29" spans="1:62" ht="15" customHeight="1">
      <c r="A29" s="54">
        <v>27</v>
      </c>
      <c r="B29" s="364" t="s">
        <v>31</v>
      </c>
      <c r="C29" s="38">
        <v>84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9">
        <v>0</v>
      </c>
      <c r="N29" s="217">
        <f t="shared" si="0"/>
        <v>84</v>
      </c>
      <c r="O29" s="38">
        <v>0</v>
      </c>
      <c r="P29" s="14">
        <v>0</v>
      </c>
      <c r="Q29" s="14">
        <v>0</v>
      </c>
      <c r="R29" s="14">
        <v>0</v>
      </c>
      <c r="S29" s="14">
        <v>0</v>
      </c>
      <c r="T29" s="14">
        <v>95</v>
      </c>
      <c r="U29" s="14">
        <v>199</v>
      </c>
      <c r="V29" s="14">
        <v>339</v>
      </c>
      <c r="W29" s="14">
        <v>270</v>
      </c>
      <c r="X29" s="14">
        <v>0</v>
      </c>
      <c r="Y29" s="14">
        <v>0</v>
      </c>
      <c r="Z29" s="214">
        <f t="shared" si="1"/>
        <v>903</v>
      </c>
      <c r="AA29" s="38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179</v>
      </c>
      <c r="AG29" s="14">
        <v>239</v>
      </c>
      <c r="AH29" s="14">
        <v>269</v>
      </c>
      <c r="AI29" s="14">
        <v>170</v>
      </c>
      <c r="AJ29" s="14">
        <v>140</v>
      </c>
      <c r="AK29" s="14">
        <v>100</v>
      </c>
      <c r="AL29" s="214">
        <f t="shared" si="2"/>
        <v>1097</v>
      </c>
      <c r="AM29" s="38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72</v>
      </c>
      <c r="AS29" s="14">
        <v>54</v>
      </c>
      <c r="AT29" s="16">
        <v>0</v>
      </c>
      <c r="AU29" s="16">
        <v>0</v>
      </c>
      <c r="AV29" s="16">
        <v>0</v>
      </c>
      <c r="AW29" s="39">
        <v>0</v>
      </c>
      <c r="AX29" s="378">
        <f t="shared" si="3"/>
        <v>126</v>
      </c>
      <c r="AY29" s="38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39">
        <v>0</v>
      </c>
      <c r="BH29" s="382">
        <f t="shared" si="4"/>
        <v>0</v>
      </c>
      <c r="BI29" s="568">
        <f t="shared" si="5"/>
        <v>2210</v>
      </c>
      <c r="BJ29" s="570">
        <v>27</v>
      </c>
    </row>
    <row r="30" spans="1:62" ht="15" customHeight="1">
      <c r="A30" s="54">
        <v>28</v>
      </c>
      <c r="B30" s="363" t="s">
        <v>58</v>
      </c>
      <c r="C30" s="38">
        <v>65</v>
      </c>
      <c r="D30" s="14">
        <v>46.5</v>
      </c>
      <c r="E30" s="14">
        <v>57.5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39">
        <v>0</v>
      </c>
      <c r="N30" s="217">
        <f t="shared" si="0"/>
        <v>169</v>
      </c>
      <c r="O30" s="38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214">
        <f t="shared" si="1"/>
        <v>0</v>
      </c>
      <c r="AA30" s="38">
        <v>0</v>
      </c>
      <c r="AB30" s="14">
        <v>0</v>
      </c>
      <c r="AC30" s="14">
        <v>71</v>
      </c>
      <c r="AD30" s="14">
        <v>0</v>
      </c>
      <c r="AE30" s="14">
        <v>0</v>
      </c>
      <c r="AF30" s="14">
        <v>0</v>
      </c>
      <c r="AG30" s="14">
        <v>0</v>
      </c>
      <c r="AH30" s="14">
        <v>69</v>
      </c>
      <c r="AI30" s="14">
        <v>0</v>
      </c>
      <c r="AJ30" s="14">
        <v>0</v>
      </c>
      <c r="AK30" s="39">
        <v>0</v>
      </c>
      <c r="AL30" s="214">
        <f t="shared" si="2"/>
        <v>140</v>
      </c>
      <c r="AM30" s="38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6">
        <v>0</v>
      </c>
      <c r="AU30" s="16">
        <v>0</v>
      </c>
      <c r="AV30" s="16">
        <v>0</v>
      </c>
      <c r="AW30" s="39">
        <v>0</v>
      </c>
      <c r="AX30" s="378">
        <f t="shared" si="3"/>
        <v>0</v>
      </c>
      <c r="AY30" s="38">
        <v>136</v>
      </c>
      <c r="AZ30" s="14">
        <v>296</v>
      </c>
      <c r="BA30" s="14">
        <v>125</v>
      </c>
      <c r="BB30" s="14">
        <v>210</v>
      </c>
      <c r="BC30" s="14">
        <v>108</v>
      </c>
      <c r="BD30" s="14">
        <v>286</v>
      </c>
      <c r="BE30" s="14">
        <v>85</v>
      </c>
      <c r="BF30" s="14">
        <v>230</v>
      </c>
      <c r="BG30" s="39">
        <v>0</v>
      </c>
      <c r="BH30" s="382">
        <f t="shared" si="4"/>
        <v>1476</v>
      </c>
      <c r="BI30" s="568">
        <f t="shared" si="5"/>
        <v>1785</v>
      </c>
      <c r="BJ30" s="570">
        <v>28</v>
      </c>
    </row>
    <row r="31" spans="1:62" ht="15" customHeight="1">
      <c r="A31" s="54">
        <v>29</v>
      </c>
      <c r="B31" s="360" t="s">
        <v>40</v>
      </c>
      <c r="C31" s="38">
        <v>134</v>
      </c>
      <c r="D31" s="14">
        <v>95</v>
      </c>
      <c r="E31" s="14">
        <v>93</v>
      </c>
      <c r="F31" s="14">
        <v>57.5</v>
      </c>
      <c r="G31" s="14">
        <v>0</v>
      </c>
      <c r="H31" s="14">
        <v>0</v>
      </c>
      <c r="I31" s="14">
        <v>84</v>
      </c>
      <c r="J31" s="14">
        <v>91</v>
      </c>
      <c r="K31" s="14">
        <v>57.5</v>
      </c>
      <c r="L31" s="14">
        <v>72.5</v>
      </c>
      <c r="M31" s="39">
        <v>0</v>
      </c>
      <c r="N31" s="217">
        <f t="shared" si="0"/>
        <v>684.5</v>
      </c>
      <c r="O31" s="38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214">
        <f t="shared" si="1"/>
        <v>0</v>
      </c>
      <c r="AA31" s="38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214">
        <f t="shared" si="2"/>
        <v>0</v>
      </c>
      <c r="AM31" s="38">
        <v>152</v>
      </c>
      <c r="AN31" s="14">
        <v>0</v>
      </c>
      <c r="AO31" s="14">
        <v>87</v>
      </c>
      <c r="AP31" s="14">
        <v>132</v>
      </c>
      <c r="AQ31" s="14">
        <v>133</v>
      </c>
      <c r="AR31" s="14">
        <v>0</v>
      </c>
      <c r="AS31" s="14">
        <v>0</v>
      </c>
      <c r="AT31" s="16">
        <v>0</v>
      </c>
      <c r="AU31" s="16">
        <v>0</v>
      </c>
      <c r="AV31" s="16">
        <v>0</v>
      </c>
      <c r="AW31" s="39">
        <v>0</v>
      </c>
      <c r="AX31" s="378">
        <f t="shared" si="3"/>
        <v>504</v>
      </c>
      <c r="AY31" s="38">
        <v>72</v>
      </c>
      <c r="AZ31" s="14">
        <v>86</v>
      </c>
      <c r="BA31" s="14">
        <v>61</v>
      </c>
      <c r="BB31" s="14">
        <v>0</v>
      </c>
      <c r="BC31" s="14">
        <v>68</v>
      </c>
      <c r="BD31" s="14">
        <v>205</v>
      </c>
      <c r="BE31" s="14">
        <v>65</v>
      </c>
      <c r="BF31" s="14">
        <v>0</v>
      </c>
      <c r="BG31" s="39">
        <v>0</v>
      </c>
      <c r="BH31" s="382">
        <f t="shared" si="4"/>
        <v>557</v>
      </c>
      <c r="BI31" s="568">
        <f t="shared" si="5"/>
        <v>1745.5</v>
      </c>
      <c r="BJ31" s="570">
        <v>29</v>
      </c>
    </row>
    <row r="32" spans="1:62" ht="15" customHeight="1">
      <c r="A32" s="54">
        <v>30</v>
      </c>
      <c r="B32" s="361" t="s">
        <v>23</v>
      </c>
      <c r="C32" s="38">
        <v>0</v>
      </c>
      <c r="D32" s="14">
        <v>65</v>
      </c>
      <c r="E32" s="14">
        <v>67</v>
      </c>
      <c r="F32" s="14">
        <v>0</v>
      </c>
      <c r="G32" s="14">
        <v>0</v>
      </c>
      <c r="H32" s="14">
        <v>0</v>
      </c>
      <c r="I32" s="14">
        <v>47</v>
      </c>
      <c r="J32" s="14">
        <v>37</v>
      </c>
      <c r="K32" s="14">
        <v>0</v>
      </c>
      <c r="L32" s="14">
        <v>0</v>
      </c>
      <c r="M32" s="39">
        <v>0</v>
      </c>
      <c r="N32" s="217">
        <f t="shared" si="0"/>
        <v>216</v>
      </c>
      <c r="O32" s="38">
        <v>0</v>
      </c>
      <c r="P32" s="14">
        <v>43</v>
      </c>
      <c r="Q32" s="14">
        <v>45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214">
        <f t="shared" si="1"/>
        <v>88</v>
      </c>
      <c r="AA32" s="38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39">
        <v>0</v>
      </c>
      <c r="AL32" s="214">
        <f t="shared" si="2"/>
        <v>0</v>
      </c>
      <c r="AM32" s="38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6">
        <v>0</v>
      </c>
      <c r="AU32" s="16">
        <v>0</v>
      </c>
      <c r="AV32" s="16">
        <v>0</v>
      </c>
      <c r="AW32" s="39">
        <v>0</v>
      </c>
      <c r="AX32" s="378">
        <f t="shared" si="3"/>
        <v>0</v>
      </c>
      <c r="AY32" s="38">
        <v>253</v>
      </c>
      <c r="AZ32" s="14">
        <v>0</v>
      </c>
      <c r="BA32" s="14">
        <v>264</v>
      </c>
      <c r="BB32" s="14">
        <v>0</v>
      </c>
      <c r="BC32" s="14">
        <v>280</v>
      </c>
      <c r="BD32" s="14">
        <v>0</v>
      </c>
      <c r="BE32" s="14">
        <v>293</v>
      </c>
      <c r="BF32" s="14">
        <v>0</v>
      </c>
      <c r="BG32" s="39">
        <v>230</v>
      </c>
      <c r="BH32" s="382">
        <f t="shared" si="4"/>
        <v>1320</v>
      </c>
      <c r="BI32" s="568">
        <f t="shared" si="5"/>
        <v>1624</v>
      </c>
      <c r="BJ32" s="570">
        <v>30</v>
      </c>
    </row>
    <row r="33" spans="1:62" ht="15" customHeight="1">
      <c r="A33" s="54">
        <v>31</v>
      </c>
      <c r="B33" s="361" t="s">
        <v>51</v>
      </c>
      <c r="C33" s="38">
        <v>55</v>
      </c>
      <c r="D33" s="14">
        <v>81</v>
      </c>
      <c r="E33" s="14">
        <v>51</v>
      </c>
      <c r="F33" s="14">
        <v>0</v>
      </c>
      <c r="G33" s="14">
        <v>0</v>
      </c>
      <c r="H33" s="14">
        <v>70</v>
      </c>
      <c r="I33" s="14">
        <v>0</v>
      </c>
      <c r="J33" s="14">
        <v>0</v>
      </c>
      <c r="K33" s="14">
        <v>0</v>
      </c>
      <c r="L33" s="14">
        <v>0</v>
      </c>
      <c r="M33" s="39">
        <v>0</v>
      </c>
      <c r="N33" s="217">
        <f t="shared" si="0"/>
        <v>257</v>
      </c>
      <c r="O33" s="38">
        <v>161</v>
      </c>
      <c r="P33" s="14">
        <v>143</v>
      </c>
      <c r="Q33" s="14">
        <v>137</v>
      </c>
      <c r="R33" s="14">
        <v>67.5</v>
      </c>
      <c r="S33" s="14">
        <v>78</v>
      </c>
      <c r="T33" s="14">
        <v>126</v>
      </c>
      <c r="U33" s="14">
        <v>0</v>
      </c>
      <c r="V33" s="14">
        <v>51</v>
      </c>
      <c r="W33" s="14">
        <v>0</v>
      </c>
      <c r="X33" s="14">
        <v>70</v>
      </c>
      <c r="Y33" s="14">
        <v>0</v>
      </c>
      <c r="Z33" s="214">
        <f t="shared" si="1"/>
        <v>833.5</v>
      </c>
      <c r="AA33" s="38">
        <v>124</v>
      </c>
      <c r="AB33" s="14">
        <v>122</v>
      </c>
      <c r="AC33" s="14">
        <v>74</v>
      </c>
      <c r="AD33" s="14">
        <v>0</v>
      </c>
      <c r="AE33" s="14">
        <v>60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214">
        <f t="shared" si="2"/>
        <v>380</v>
      </c>
      <c r="AM33" s="38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6">
        <v>0</v>
      </c>
      <c r="AU33" s="16">
        <v>0</v>
      </c>
      <c r="AV33" s="16">
        <v>0</v>
      </c>
      <c r="AW33" s="39">
        <v>0</v>
      </c>
      <c r="AX33" s="378">
        <f t="shared" si="3"/>
        <v>0</v>
      </c>
      <c r="AY33" s="38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39">
        <v>0</v>
      </c>
      <c r="BH33" s="382">
        <f t="shared" si="4"/>
        <v>0</v>
      </c>
      <c r="BI33" s="568">
        <f t="shared" si="5"/>
        <v>1470.5</v>
      </c>
      <c r="BJ33" s="570">
        <v>31</v>
      </c>
    </row>
    <row r="34" spans="1:62" ht="15" customHeight="1">
      <c r="A34" s="54">
        <v>32</v>
      </c>
      <c r="B34" s="363" t="s">
        <v>38</v>
      </c>
      <c r="C34" s="38">
        <v>28.5</v>
      </c>
      <c r="D34" s="14">
        <v>53</v>
      </c>
      <c r="E34" s="14">
        <v>50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39">
        <v>0</v>
      </c>
      <c r="N34" s="217">
        <f t="shared" si="0"/>
        <v>131.5</v>
      </c>
      <c r="O34" s="38">
        <v>53</v>
      </c>
      <c r="P34" s="14">
        <v>85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39">
        <v>0</v>
      </c>
      <c r="Z34" s="214">
        <f t="shared" si="1"/>
        <v>138</v>
      </c>
      <c r="AA34" s="38">
        <v>0</v>
      </c>
      <c r="AB34" s="14">
        <v>0</v>
      </c>
      <c r="AC34" s="14">
        <v>62</v>
      </c>
      <c r="AD34" s="14">
        <v>0</v>
      </c>
      <c r="AE34" s="14">
        <v>0</v>
      </c>
      <c r="AF34" s="14">
        <v>232</v>
      </c>
      <c r="AG34" s="14">
        <v>0</v>
      </c>
      <c r="AH34" s="14">
        <v>162</v>
      </c>
      <c r="AI34" s="14">
        <v>130</v>
      </c>
      <c r="AJ34" s="14">
        <v>110</v>
      </c>
      <c r="AK34" s="39">
        <v>0</v>
      </c>
      <c r="AL34" s="214">
        <f t="shared" si="2"/>
        <v>696</v>
      </c>
      <c r="AM34" s="38">
        <v>0</v>
      </c>
      <c r="AN34" s="14">
        <v>0</v>
      </c>
      <c r="AO34" s="14">
        <v>53</v>
      </c>
      <c r="AP34" s="14">
        <v>0</v>
      </c>
      <c r="AQ34" s="14">
        <v>0</v>
      </c>
      <c r="AR34" s="14">
        <v>0</v>
      </c>
      <c r="AS34" s="14">
        <v>0</v>
      </c>
      <c r="AT34" s="16">
        <v>104</v>
      </c>
      <c r="AU34" s="16">
        <v>0</v>
      </c>
      <c r="AV34" s="16">
        <v>0</v>
      </c>
      <c r="AW34" s="39">
        <v>0</v>
      </c>
      <c r="AX34" s="378">
        <f t="shared" si="3"/>
        <v>157</v>
      </c>
      <c r="AY34" s="38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39">
        <v>0</v>
      </c>
      <c r="BH34" s="382">
        <f t="shared" si="4"/>
        <v>0</v>
      </c>
      <c r="BI34" s="568">
        <f t="shared" si="5"/>
        <v>1122.5</v>
      </c>
      <c r="BJ34" s="570">
        <v>32</v>
      </c>
    </row>
    <row r="35" spans="1:62" ht="15" customHeight="1">
      <c r="A35" s="54">
        <v>33</v>
      </c>
      <c r="B35" s="363" t="s">
        <v>57</v>
      </c>
      <c r="C35" s="38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39">
        <v>0</v>
      </c>
      <c r="N35" s="217">
        <f t="shared" si="0"/>
        <v>0</v>
      </c>
      <c r="O35" s="38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214">
        <f t="shared" si="1"/>
        <v>0</v>
      </c>
      <c r="AA35" s="38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214">
        <f t="shared" si="2"/>
        <v>0</v>
      </c>
      <c r="AM35" s="38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6">
        <v>0</v>
      </c>
      <c r="AU35" s="16">
        <v>0</v>
      </c>
      <c r="AV35" s="16">
        <v>0</v>
      </c>
      <c r="AW35" s="39">
        <v>0</v>
      </c>
      <c r="AX35" s="378">
        <f t="shared" si="3"/>
        <v>0</v>
      </c>
      <c r="AY35" s="38">
        <v>149</v>
      </c>
      <c r="AZ35" s="14">
        <v>175</v>
      </c>
      <c r="BA35" s="14">
        <v>134</v>
      </c>
      <c r="BB35" s="14">
        <v>0</v>
      </c>
      <c r="BC35" s="14">
        <v>126</v>
      </c>
      <c r="BD35" s="14">
        <v>80</v>
      </c>
      <c r="BE35" s="14">
        <v>122</v>
      </c>
      <c r="BF35" s="14">
        <v>0</v>
      </c>
      <c r="BG35" s="14">
        <v>180</v>
      </c>
      <c r="BH35" s="382">
        <f t="shared" si="4"/>
        <v>966</v>
      </c>
      <c r="BI35" s="568">
        <f t="shared" si="5"/>
        <v>966</v>
      </c>
      <c r="BJ35" s="570">
        <v>33</v>
      </c>
    </row>
    <row r="36" spans="1:62" ht="15" customHeight="1">
      <c r="A36" s="54">
        <v>34</v>
      </c>
      <c r="B36" s="360" t="s">
        <v>39</v>
      </c>
      <c r="C36" s="38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130</v>
      </c>
      <c r="J36" s="14">
        <v>112</v>
      </c>
      <c r="K36" s="14">
        <v>57.5</v>
      </c>
      <c r="L36" s="14">
        <v>0</v>
      </c>
      <c r="M36" s="39">
        <v>62.5</v>
      </c>
      <c r="N36" s="217">
        <f t="shared" si="0"/>
        <v>362</v>
      </c>
      <c r="O36" s="38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214">
        <f t="shared" si="1"/>
        <v>0</v>
      </c>
      <c r="AA36" s="38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214">
        <f t="shared" si="2"/>
        <v>0</v>
      </c>
      <c r="AM36" s="38">
        <v>0</v>
      </c>
      <c r="AN36" s="14">
        <v>0</v>
      </c>
      <c r="AO36" s="14">
        <v>95</v>
      </c>
      <c r="AP36" s="14">
        <v>0</v>
      </c>
      <c r="AQ36" s="14">
        <v>67</v>
      </c>
      <c r="AR36" s="14">
        <v>0</v>
      </c>
      <c r="AS36" s="14">
        <v>0</v>
      </c>
      <c r="AT36" s="16">
        <v>0</v>
      </c>
      <c r="AU36" s="16">
        <v>0</v>
      </c>
      <c r="AV36" s="16">
        <v>0</v>
      </c>
      <c r="AW36" s="39">
        <v>0</v>
      </c>
      <c r="AX36" s="378">
        <f t="shared" si="3"/>
        <v>162</v>
      </c>
      <c r="AY36" s="38">
        <v>118</v>
      </c>
      <c r="AZ36" s="14">
        <v>0</v>
      </c>
      <c r="BA36" s="14">
        <v>95</v>
      </c>
      <c r="BB36" s="14">
        <v>0</v>
      </c>
      <c r="BC36" s="14">
        <v>132</v>
      </c>
      <c r="BD36" s="14">
        <v>0</v>
      </c>
      <c r="BE36" s="14">
        <v>92</v>
      </c>
      <c r="BF36" s="14">
        <v>0</v>
      </c>
      <c r="BG36" s="39">
        <v>0</v>
      </c>
      <c r="BH36" s="382">
        <f t="shared" si="4"/>
        <v>437</v>
      </c>
      <c r="BI36" s="568">
        <f t="shared" si="5"/>
        <v>961</v>
      </c>
      <c r="BJ36" s="570">
        <v>34</v>
      </c>
    </row>
    <row r="37" spans="1:62" ht="15" customHeight="1">
      <c r="A37" s="54">
        <v>35</v>
      </c>
      <c r="B37" s="363" t="s">
        <v>4</v>
      </c>
      <c r="C37" s="34">
        <v>44</v>
      </c>
      <c r="D37" s="35">
        <v>55</v>
      </c>
      <c r="E37" s="35">
        <v>49</v>
      </c>
      <c r="F37" s="35">
        <v>0</v>
      </c>
      <c r="G37" s="35">
        <v>0</v>
      </c>
      <c r="H37" s="35">
        <v>72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  <c r="N37" s="217">
        <f t="shared" si="0"/>
        <v>220</v>
      </c>
      <c r="O37" s="38">
        <v>73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39">
        <v>0</v>
      </c>
      <c r="Z37" s="214">
        <f t="shared" si="1"/>
        <v>73</v>
      </c>
      <c r="AA37" s="38">
        <v>114</v>
      </c>
      <c r="AB37" s="14">
        <v>97</v>
      </c>
      <c r="AC37" s="14">
        <v>88</v>
      </c>
      <c r="AD37" s="14">
        <v>0</v>
      </c>
      <c r="AE37" s="14">
        <v>63</v>
      </c>
      <c r="AF37" s="14">
        <v>165</v>
      </c>
      <c r="AG37" s="14">
        <v>0</v>
      </c>
      <c r="AH37" s="14">
        <v>0</v>
      </c>
      <c r="AI37" s="14">
        <v>0</v>
      </c>
      <c r="AJ37" s="14">
        <v>0</v>
      </c>
      <c r="AK37" s="39">
        <v>0</v>
      </c>
      <c r="AL37" s="214">
        <f t="shared" si="2"/>
        <v>527</v>
      </c>
      <c r="AM37" s="38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84</v>
      </c>
      <c r="AS37" s="14">
        <v>0</v>
      </c>
      <c r="AT37" s="16">
        <v>0</v>
      </c>
      <c r="AU37" s="16">
        <v>0</v>
      </c>
      <c r="AV37" s="16">
        <v>0</v>
      </c>
      <c r="AW37" s="39">
        <v>0</v>
      </c>
      <c r="AX37" s="378">
        <f t="shared" si="3"/>
        <v>84</v>
      </c>
      <c r="AY37" s="38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382">
        <f t="shared" si="4"/>
        <v>0</v>
      </c>
      <c r="BI37" s="568">
        <f t="shared" si="5"/>
        <v>904</v>
      </c>
      <c r="BJ37" s="570">
        <v>35</v>
      </c>
    </row>
    <row r="38" spans="1:62" ht="15" customHeight="1">
      <c r="A38" s="54">
        <v>36</v>
      </c>
      <c r="B38" s="360" t="s">
        <v>26</v>
      </c>
      <c r="C38" s="38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39">
        <v>0</v>
      </c>
      <c r="N38" s="217">
        <f t="shared" si="0"/>
        <v>0</v>
      </c>
      <c r="O38" s="38">
        <v>72</v>
      </c>
      <c r="P38" s="14">
        <v>143</v>
      </c>
      <c r="Q38" s="14">
        <v>111</v>
      </c>
      <c r="R38" s="14">
        <v>0</v>
      </c>
      <c r="S38" s="14">
        <v>55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214">
        <f t="shared" si="1"/>
        <v>381</v>
      </c>
      <c r="AA38" s="38">
        <v>87</v>
      </c>
      <c r="AB38" s="14">
        <v>109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214">
        <f t="shared" si="2"/>
        <v>196</v>
      </c>
      <c r="AM38" s="38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107</v>
      </c>
      <c r="AT38" s="16">
        <v>130</v>
      </c>
      <c r="AU38" s="16">
        <v>0</v>
      </c>
      <c r="AV38" s="16">
        <v>0</v>
      </c>
      <c r="AW38" s="39">
        <v>0</v>
      </c>
      <c r="AX38" s="378">
        <f t="shared" si="3"/>
        <v>237</v>
      </c>
      <c r="AY38" s="38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39">
        <v>0</v>
      </c>
      <c r="BH38" s="382">
        <f t="shared" si="4"/>
        <v>0</v>
      </c>
      <c r="BI38" s="568">
        <f t="shared" si="5"/>
        <v>814</v>
      </c>
      <c r="BJ38" s="570">
        <v>36</v>
      </c>
    </row>
    <row r="39" spans="1:62" ht="15" customHeight="1">
      <c r="A39" s="54">
        <v>37</v>
      </c>
      <c r="B39" s="361" t="s">
        <v>83</v>
      </c>
      <c r="C39" s="38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39">
        <v>0</v>
      </c>
      <c r="N39" s="217">
        <f t="shared" si="0"/>
        <v>0</v>
      </c>
      <c r="O39" s="38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214">
        <f t="shared" si="1"/>
        <v>0</v>
      </c>
      <c r="AA39" s="38">
        <v>65</v>
      </c>
      <c r="AB39" s="14">
        <v>0</v>
      </c>
      <c r="AC39" s="14">
        <v>162</v>
      </c>
      <c r="AD39" s="14">
        <v>180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214">
        <f t="shared" si="2"/>
        <v>407</v>
      </c>
      <c r="AM39" s="38">
        <v>84</v>
      </c>
      <c r="AN39" s="14">
        <v>96</v>
      </c>
      <c r="AO39" s="14">
        <v>60</v>
      </c>
      <c r="AP39" s="14">
        <v>0</v>
      </c>
      <c r="AQ39" s="14">
        <v>0</v>
      </c>
      <c r="AR39" s="14">
        <v>0</v>
      </c>
      <c r="AS39" s="14">
        <v>0</v>
      </c>
      <c r="AT39" s="16">
        <v>0</v>
      </c>
      <c r="AU39" s="16">
        <v>0</v>
      </c>
      <c r="AV39" s="16">
        <v>0</v>
      </c>
      <c r="AW39" s="39">
        <v>0</v>
      </c>
      <c r="AX39" s="378">
        <f t="shared" si="3"/>
        <v>240</v>
      </c>
      <c r="AY39" s="38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39">
        <v>0</v>
      </c>
      <c r="BH39" s="382">
        <f t="shared" si="4"/>
        <v>0</v>
      </c>
      <c r="BI39" s="568">
        <f t="shared" si="5"/>
        <v>647</v>
      </c>
      <c r="BJ39" s="570">
        <v>37</v>
      </c>
    </row>
    <row r="40" spans="1:62" ht="15" customHeight="1">
      <c r="A40" s="54">
        <v>38</v>
      </c>
      <c r="B40" s="364" t="s">
        <v>75</v>
      </c>
      <c r="C40" s="38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9">
        <v>0</v>
      </c>
      <c r="N40" s="217">
        <f t="shared" si="0"/>
        <v>0</v>
      </c>
      <c r="O40" s="38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39">
        <v>0</v>
      </c>
      <c r="Z40" s="214">
        <f t="shared" si="1"/>
        <v>0</v>
      </c>
      <c r="AA40" s="38">
        <v>95</v>
      </c>
      <c r="AB40" s="14">
        <v>0</v>
      </c>
      <c r="AC40" s="14">
        <v>80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39">
        <v>0</v>
      </c>
      <c r="AL40" s="214">
        <f t="shared" si="2"/>
        <v>175</v>
      </c>
      <c r="AM40" s="38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6">
        <v>200</v>
      </c>
      <c r="AU40" s="16">
        <v>0</v>
      </c>
      <c r="AV40" s="16">
        <v>170</v>
      </c>
      <c r="AW40" s="39">
        <v>0</v>
      </c>
      <c r="AX40" s="378">
        <f t="shared" si="3"/>
        <v>370</v>
      </c>
      <c r="AY40" s="38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39">
        <v>0</v>
      </c>
      <c r="BH40" s="382">
        <f t="shared" si="4"/>
        <v>0</v>
      </c>
      <c r="BI40" s="568">
        <f t="shared" si="5"/>
        <v>545</v>
      </c>
      <c r="BJ40" s="570">
        <v>38</v>
      </c>
    </row>
    <row r="41" spans="1:62" ht="15" customHeight="1">
      <c r="A41" s="54">
        <v>39</v>
      </c>
      <c r="B41" s="363" t="s">
        <v>90</v>
      </c>
      <c r="C41" s="38">
        <v>150</v>
      </c>
      <c r="D41" s="14">
        <v>0</v>
      </c>
      <c r="E41" s="14">
        <v>0</v>
      </c>
      <c r="F41" s="14">
        <v>0</v>
      </c>
      <c r="G41" s="14">
        <v>105</v>
      </c>
      <c r="H41" s="14">
        <v>66</v>
      </c>
      <c r="I41" s="14">
        <v>0</v>
      </c>
      <c r="J41" s="14">
        <v>0</v>
      </c>
      <c r="K41" s="14">
        <v>0</v>
      </c>
      <c r="L41" s="14">
        <v>0</v>
      </c>
      <c r="M41" s="39">
        <v>0</v>
      </c>
      <c r="N41" s="217">
        <f>L41+K41+J41+I41+H41+G41+F41+E41+D41+C41</f>
        <v>321</v>
      </c>
      <c r="O41" s="38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39">
        <v>0</v>
      </c>
      <c r="Z41" s="214">
        <f t="shared" si="1"/>
        <v>0</v>
      </c>
      <c r="AA41" s="38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39">
        <v>0</v>
      </c>
      <c r="AL41" s="214">
        <f t="shared" si="2"/>
        <v>0</v>
      </c>
      <c r="AM41" s="38">
        <v>92</v>
      </c>
      <c r="AN41" s="14">
        <v>0</v>
      </c>
      <c r="AO41" s="14">
        <v>38</v>
      </c>
      <c r="AP41" s="14">
        <v>0</v>
      </c>
      <c r="AQ41" s="14">
        <v>0</v>
      </c>
      <c r="AR41" s="14">
        <v>0</v>
      </c>
      <c r="AS41" s="14">
        <v>0</v>
      </c>
      <c r="AT41" s="16">
        <v>0</v>
      </c>
      <c r="AU41" s="16">
        <v>0</v>
      </c>
      <c r="AV41" s="16">
        <v>0</v>
      </c>
      <c r="AW41" s="39">
        <v>0</v>
      </c>
      <c r="AX41" s="378">
        <f t="shared" si="3"/>
        <v>130</v>
      </c>
      <c r="AY41" s="38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382">
        <f t="shared" si="4"/>
        <v>0</v>
      </c>
      <c r="BI41" s="568">
        <f t="shared" si="5"/>
        <v>451</v>
      </c>
      <c r="BJ41" s="570">
        <v>39</v>
      </c>
    </row>
    <row r="42" spans="1:62" ht="15" customHeight="1">
      <c r="A42" s="54">
        <v>40</v>
      </c>
      <c r="B42" s="361" t="s">
        <v>20</v>
      </c>
      <c r="C42" s="38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39">
        <v>0</v>
      </c>
      <c r="N42" s="217">
        <f t="shared" ref="N42:N48" si="6">M42+L42+K42+J42+I42+H42+G42+F42+E42+D42+C42</f>
        <v>0</v>
      </c>
      <c r="O42" s="38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214">
        <f t="shared" si="1"/>
        <v>0</v>
      </c>
      <c r="AA42" s="38">
        <v>47</v>
      </c>
      <c r="AB42" s="14">
        <v>0</v>
      </c>
      <c r="AC42" s="14">
        <v>83</v>
      </c>
      <c r="AD42" s="14">
        <v>66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214">
        <f t="shared" si="2"/>
        <v>196</v>
      </c>
      <c r="AM42" s="38">
        <v>0</v>
      </c>
      <c r="AN42" s="14">
        <v>43</v>
      </c>
      <c r="AO42" s="14">
        <v>0</v>
      </c>
      <c r="AP42" s="14">
        <v>0</v>
      </c>
      <c r="AQ42" s="14">
        <v>0</v>
      </c>
      <c r="AR42" s="14">
        <v>106</v>
      </c>
      <c r="AS42" s="14">
        <v>81</v>
      </c>
      <c r="AT42" s="16">
        <v>0</v>
      </c>
      <c r="AU42" s="16">
        <v>0</v>
      </c>
      <c r="AV42" s="16">
        <v>0</v>
      </c>
      <c r="AW42" s="39">
        <v>0</v>
      </c>
      <c r="AX42" s="378">
        <f t="shared" si="3"/>
        <v>230</v>
      </c>
      <c r="AY42" s="38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39">
        <v>0</v>
      </c>
      <c r="BH42" s="382">
        <f t="shared" si="4"/>
        <v>0</v>
      </c>
      <c r="BI42" s="568">
        <f t="shared" si="5"/>
        <v>426</v>
      </c>
      <c r="BJ42" s="570">
        <v>40</v>
      </c>
    </row>
    <row r="43" spans="1:62" ht="15" customHeight="1">
      <c r="A43" s="54">
        <v>41</v>
      </c>
      <c r="B43" s="363" t="s">
        <v>27</v>
      </c>
      <c r="C43" s="34">
        <v>0</v>
      </c>
      <c r="D43" s="35">
        <v>0</v>
      </c>
      <c r="E43" s="35">
        <v>0</v>
      </c>
      <c r="F43" s="35">
        <v>0</v>
      </c>
      <c r="G43" s="35">
        <v>0</v>
      </c>
      <c r="H43" s="35">
        <v>51</v>
      </c>
      <c r="I43" s="35">
        <v>53</v>
      </c>
      <c r="J43" s="35">
        <v>63</v>
      </c>
      <c r="K43" s="35">
        <v>0</v>
      </c>
      <c r="L43" s="35">
        <v>0</v>
      </c>
      <c r="M43" s="36">
        <v>0</v>
      </c>
      <c r="N43" s="217">
        <f t="shared" si="6"/>
        <v>167</v>
      </c>
      <c r="O43" s="38">
        <v>55</v>
      </c>
      <c r="P43" s="14">
        <v>37</v>
      </c>
      <c r="Q43" s="14">
        <v>50</v>
      </c>
      <c r="R43" s="14">
        <v>0</v>
      </c>
      <c r="S43" s="14">
        <v>55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214">
        <f t="shared" si="1"/>
        <v>197</v>
      </c>
      <c r="AA43" s="38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214">
        <f t="shared" si="2"/>
        <v>0</v>
      </c>
      <c r="AM43" s="38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6">
        <v>0</v>
      </c>
      <c r="AU43" s="16">
        <v>0</v>
      </c>
      <c r="AV43" s="16">
        <v>0</v>
      </c>
      <c r="AW43" s="39">
        <v>0</v>
      </c>
      <c r="AX43" s="378">
        <f t="shared" si="3"/>
        <v>0</v>
      </c>
      <c r="AY43" s="38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39">
        <v>0</v>
      </c>
      <c r="BH43" s="382">
        <f t="shared" si="4"/>
        <v>0</v>
      </c>
      <c r="BI43" s="568">
        <f t="shared" si="5"/>
        <v>364</v>
      </c>
      <c r="BJ43" s="570">
        <v>41</v>
      </c>
    </row>
    <row r="44" spans="1:62" ht="15" customHeight="1">
      <c r="A44" s="54">
        <v>42</v>
      </c>
      <c r="B44" s="364" t="s">
        <v>21</v>
      </c>
      <c r="C44" s="38">
        <v>112</v>
      </c>
      <c r="D44" s="14">
        <v>78</v>
      </c>
      <c r="E44" s="14">
        <v>65.5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39">
        <v>0</v>
      </c>
      <c r="N44" s="217">
        <f t="shared" si="6"/>
        <v>255.5</v>
      </c>
      <c r="O44" s="38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39">
        <v>0</v>
      </c>
      <c r="Z44" s="214">
        <f t="shared" si="1"/>
        <v>0</v>
      </c>
      <c r="AA44" s="38">
        <v>0</v>
      </c>
      <c r="AB44" s="14">
        <v>0</v>
      </c>
      <c r="AC44" s="14">
        <v>63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39">
        <v>0</v>
      </c>
      <c r="AL44" s="214">
        <f t="shared" si="2"/>
        <v>63</v>
      </c>
      <c r="AM44" s="38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6">
        <v>0</v>
      </c>
      <c r="AU44" s="16">
        <v>0</v>
      </c>
      <c r="AV44" s="16">
        <v>0</v>
      </c>
      <c r="AW44" s="39">
        <v>0</v>
      </c>
      <c r="AX44" s="378">
        <f t="shared" si="3"/>
        <v>0</v>
      </c>
      <c r="AY44" s="38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39">
        <v>0</v>
      </c>
      <c r="BH44" s="382">
        <f t="shared" si="4"/>
        <v>0</v>
      </c>
      <c r="BI44" s="568">
        <f t="shared" si="5"/>
        <v>318.5</v>
      </c>
      <c r="BJ44" s="570">
        <v>42</v>
      </c>
    </row>
    <row r="45" spans="1:62" ht="15" customHeight="1">
      <c r="A45" s="54">
        <v>43</v>
      </c>
      <c r="B45" s="360" t="s">
        <v>120</v>
      </c>
      <c r="C45" s="38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39">
        <v>0</v>
      </c>
      <c r="N45" s="217">
        <f t="shared" si="6"/>
        <v>0</v>
      </c>
      <c r="O45" s="38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214">
        <f t="shared" si="1"/>
        <v>0</v>
      </c>
      <c r="AA45" s="38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214">
        <f t="shared" si="2"/>
        <v>0</v>
      </c>
      <c r="AM45" s="38">
        <v>0</v>
      </c>
      <c r="AN45" s="14">
        <v>106</v>
      </c>
      <c r="AO45" s="14">
        <v>86</v>
      </c>
      <c r="AP45" s="14">
        <v>0</v>
      </c>
      <c r="AQ45" s="14">
        <v>0</v>
      </c>
      <c r="AR45" s="14">
        <v>0</v>
      </c>
      <c r="AS45" s="14">
        <v>0</v>
      </c>
      <c r="AT45" s="16">
        <v>0</v>
      </c>
      <c r="AU45" s="16">
        <v>0</v>
      </c>
      <c r="AV45" s="16">
        <v>0</v>
      </c>
      <c r="AW45" s="39">
        <v>0</v>
      </c>
      <c r="AX45" s="378">
        <f t="shared" si="3"/>
        <v>192</v>
      </c>
      <c r="AY45" s="38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39">
        <v>0</v>
      </c>
      <c r="BH45" s="382">
        <f t="shared" si="4"/>
        <v>0</v>
      </c>
      <c r="BI45" s="568">
        <f t="shared" si="5"/>
        <v>192</v>
      </c>
      <c r="BJ45" s="570">
        <v>43</v>
      </c>
    </row>
    <row r="46" spans="1:62" ht="15" customHeight="1">
      <c r="A46" s="54">
        <v>44</v>
      </c>
      <c r="B46" s="364" t="s">
        <v>95</v>
      </c>
      <c r="C46" s="38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39">
        <v>0</v>
      </c>
      <c r="N46" s="217">
        <f t="shared" si="6"/>
        <v>0</v>
      </c>
      <c r="O46" s="38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214">
        <f t="shared" si="1"/>
        <v>0</v>
      </c>
      <c r="AA46" s="38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106</v>
      </c>
      <c r="AI46" s="14">
        <v>0</v>
      </c>
      <c r="AJ46" s="14">
        <v>0</v>
      </c>
      <c r="AK46" s="14">
        <v>0</v>
      </c>
      <c r="AL46" s="214">
        <f t="shared" si="2"/>
        <v>106</v>
      </c>
      <c r="AM46" s="38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6">
        <v>0</v>
      </c>
      <c r="AU46" s="16">
        <v>0</v>
      </c>
      <c r="AV46" s="16">
        <v>0</v>
      </c>
      <c r="AW46" s="39">
        <v>0</v>
      </c>
      <c r="AX46" s="378">
        <f t="shared" si="3"/>
        <v>0</v>
      </c>
      <c r="AY46" s="38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382">
        <f t="shared" si="4"/>
        <v>0</v>
      </c>
      <c r="BI46" s="568">
        <f t="shared" si="5"/>
        <v>106</v>
      </c>
      <c r="BJ46" s="570">
        <v>44</v>
      </c>
    </row>
    <row r="47" spans="1:62" ht="15" customHeight="1">
      <c r="A47" s="54">
        <v>45</v>
      </c>
      <c r="B47" s="361" t="s">
        <v>37</v>
      </c>
      <c r="C47" s="38">
        <v>25.5</v>
      </c>
      <c r="D47" s="14">
        <v>28</v>
      </c>
      <c r="E47" s="14">
        <v>45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39">
        <v>0</v>
      </c>
      <c r="N47" s="217">
        <f t="shared" si="6"/>
        <v>98.5</v>
      </c>
      <c r="O47" s="38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214">
        <f t="shared" si="1"/>
        <v>0</v>
      </c>
      <c r="AA47" s="38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214">
        <f t="shared" si="2"/>
        <v>0</v>
      </c>
      <c r="AM47" s="38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6">
        <v>0</v>
      </c>
      <c r="AU47" s="16">
        <v>0</v>
      </c>
      <c r="AV47" s="16">
        <v>0</v>
      </c>
      <c r="AW47" s="39">
        <v>0</v>
      </c>
      <c r="AX47" s="378">
        <f t="shared" si="3"/>
        <v>0</v>
      </c>
      <c r="AY47" s="38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39">
        <v>0</v>
      </c>
      <c r="BH47" s="382">
        <f t="shared" si="4"/>
        <v>0</v>
      </c>
      <c r="BI47" s="568">
        <f t="shared" si="5"/>
        <v>98.5</v>
      </c>
      <c r="BJ47" s="570">
        <v>45</v>
      </c>
    </row>
    <row r="48" spans="1:62" ht="15" customHeight="1" thickBot="1">
      <c r="A48" s="54">
        <v>46</v>
      </c>
      <c r="B48" s="367" t="s">
        <v>107</v>
      </c>
      <c r="C48" s="38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98">
        <v>0</v>
      </c>
      <c r="N48" s="218">
        <f t="shared" si="6"/>
        <v>0</v>
      </c>
      <c r="O48" s="38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214">
        <f t="shared" si="1"/>
        <v>0</v>
      </c>
      <c r="AA48" s="38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215">
        <f t="shared" si="2"/>
        <v>0</v>
      </c>
      <c r="AM48" s="38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6">
        <v>0</v>
      </c>
      <c r="AU48" s="16">
        <v>0</v>
      </c>
      <c r="AV48" s="16">
        <v>0</v>
      </c>
      <c r="AW48" s="39">
        <v>0</v>
      </c>
      <c r="AX48" s="379">
        <f t="shared" si="3"/>
        <v>0</v>
      </c>
      <c r="AY48" s="356">
        <v>0</v>
      </c>
      <c r="AZ48" s="210">
        <v>0</v>
      </c>
      <c r="BA48" s="210">
        <v>0</v>
      </c>
      <c r="BB48" s="210">
        <v>0</v>
      </c>
      <c r="BC48" s="210">
        <v>0</v>
      </c>
      <c r="BD48" s="210">
        <v>0</v>
      </c>
      <c r="BE48" s="210">
        <v>0</v>
      </c>
      <c r="BF48" s="210">
        <v>0</v>
      </c>
      <c r="BG48" s="357">
        <v>0</v>
      </c>
      <c r="BH48" s="383">
        <f t="shared" si="4"/>
        <v>0</v>
      </c>
      <c r="BI48" s="568">
        <f t="shared" si="5"/>
        <v>0</v>
      </c>
      <c r="BJ48" s="571">
        <v>46</v>
      </c>
    </row>
  </sheetData>
  <sortState ref="B3:BI48">
    <sortCondition descending="1" ref="BI3:BI48"/>
  </sortState>
  <mergeCells count="24">
    <mergeCell ref="BJ1:BJ2"/>
    <mergeCell ref="M1:M2"/>
    <mergeCell ref="Y1:Y2"/>
    <mergeCell ref="AK1:AK2"/>
    <mergeCell ref="Z1:Z2"/>
    <mergeCell ref="AL1:AL2"/>
    <mergeCell ref="AX1:AX2"/>
    <mergeCell ref="T1:X1"/>
    <mergeCell ref="AA1:AE1"/>
    <mergeCell ref="AF1:AJ1"/>
    <mergeCell ref="BH1:BH2"/>
    <mergeCell ref="AM1:AQ1"/>
    <mergeCell ref="AR1:AV1"/>
    <mergeCell ref="BI1:BI2"/>
    <mergeCell ref="AW1:AW2"/>
    <mergeCell ref="BG1:BG2"/>
    <mergeCell ref="AY1:BB1"/>
    <mergeCell ref="BC1:BF1"/>
    <mergeCell ref="A1:A2"/>
    <mergeCell ref="B1:B2"/>
    <mergeCell ref="C1:G1"/>
    <mergeCell ref="H1:L1"/>
    <mergeCell ref="O1:S1"/>
    <mergeCell ref="N1: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R41"/>
  <sheetViews>
    <sheetView topLeftCell="A4" zoomScaleNormal="100" workbookViewId="0">
      <selection activeCell="Z19" sqref="Y19:Z19"/>
    </sheetView>
  </sheetViews>
  <sheetFormatPr defaultRowHeight="15"/>
  <cols>
    <col min="1" max="1" width="4.140625" customWidth="1"/>
    <col min="2" max="2" width="24" customWidth="1"/>
    <col min="3" max="6" width="3.5703125" customWidth="1"/>
    <col min="7" max="7" width="4.28515625" customWidth="1"/>
    <col min="8" max="11" width="4.140625" style="194" customWidth="1"/>
    <col min="12" max="12" width="4.28515625" style="183" customWidth="1"/>
    <col min="13" max="16" width="4.140625" style="194" customWidth="1"/>
    <col min="17" max="17" width="4.28515625" style="188" customWidth="1"/>
    <col min="18" max="21" width="3.7109375" style="194" customWidth="1"/>
    <col min="22" max="22" width="4.42578125" style="183" customWidth="1"/>
    <col min="23" max="26" width="3.7109375" style="194" customWidth="1"/>
    <col min="27" max="27" width="4.42578125" style="183" customWidth="1"/>
    <col min="28" max="31" width="3.7109375" style="194" customWidth="1"/>
    <col min="32" max="32" width="4.28515625" style="183" customWidth="1"/>
    <col min="33" max="36" width="3.7109375" style="194" customWidth="1"/>
    <col min="37" max="37" width="4.42578125" style="183" customWidth="1"/>
    <col min="38" max="41" width="3.7109375" style="194" customWidth="1"/>
    <col min="42" max="42" width="4.42578125" style="188" customWidth="1"/>
    <col min="43" max="46" width="3.7109375" style="194" customWidth="1"/>
    <col min="47" max="47" width="4.42578125" style="183" customWidth="1"/>
    <col min="48" max="51" width="3.7109375" style="195" customWidth="1"/>
    <col min="52" max="52" width="4.42578125" customWidth="1"/>
    <col min="53" max="59" width="4.85546875" customWidth="1"/>
    <col min="60" max="60" width="13.28515625" customWidth="1"/>
    <col min="61" max="61" width="5.5703125" customWidth="1"/>
    <col min="62" max="65" width="3.5703125" customWidth="1"/>
    <col min="66" max="66" width="4.42578125" customWidth="1"/>
    <col min="67" max="70" width="4.140625" style="194" customWidth="1"/>
    <col min="71" max="71" width="4.42578125" customWidth="1"/>
    <col min="72" max="75" width="4.140625" style="194" customWidth="1"/>
    <col min="76" max="76" width="4.42578125" style="188" customWidth="1"/>
    <col min="77" max="80" width="3.7109375" style="194" customWidth="1"/>
    <col min="81" max="81" width="4.42578125" style="183" customWidth="1"/>
    <col min="82" max="85" width="3.5703125" style="195" customWidth="1"/>
    <col min="86" max="86" width="4" customWidth="1"/>
    <col min="87" max="90" width="3.5703125" style="195" customWidth="1"/>
    <col min="91" max="91" width="4.42578125" customWidth="1"/>
    <col min="92" max="95" width="3.5703125" style="195" customWidth="1"/>
    <col min="96" max="96" width="4.42578125" customWidth="1"/>
    <col min="97" max="100" width="3.5703125" style="195" customWidth="1"/>
    <col min="101" max="101" width="4.42578125" customWidth="1"/>
    <col min="102" max="105" width="3.5703125" style="195" customWidth="1"/>
    <col min="106" max="106" width="4.42578125" customWidth="1"/>
    <col min="107" max="110" width="3.5703125" style="195" customWidth="1"/>
    <col min="111" max="111" width="4.42578125" customWidth="1"/>
    <col min="112" max="118" width="4.7109375" customWidth="1"/>
    <col min="119" max="119" width="13.5703125" customWidth="1"/>
    <col min="120" max="120" width="7" customWidth="1"/>
    <col min="121" max="121" width="13.85546875" customWidth="1"/>
    <col min="122" max="122" width="7" customWidth="1"/>
  </cols>
  <sheetData>
    <row r="1" spans="1:122" ht="19.5" customHeight="1" thickBot="1">
      <c r="A1" s="420" t="s">
        <v>45</v>
      </c>
      <c r="B1" s="443" t="s">
        <v>41</v>
      </c>
      <c r="C1" s="445" t="s">
        <v>59</v>
      </c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  <c r="BI1" s="447"/>
      <c r="BJ1" s="445" t="s">
        <v>60</v>
      </c>
      <c r="BK1" s="446"/>
      <c r="BL1" s="446"/>
      <c r="BM1" s="446"/>
      <c r="BN1" s="446"/>
      <c r="BO1" s="446"/>
      <c r="BP1" s="446"/>
      <c r="BQ1" s="446"/>
      <c r="BR1" s="446"/>
      <c r="BS1" s="446"/>
      <c r="BT1" s="446"/>
      <c r="BU1" s="446"/>
      <c r="BV1" s="446"/>
      <c r="BW1" s="446"/>
      <c r="BX1" s="446"/>
      <c r="BY1" s="446"/>
      <c r="BZ1" s="446"/>
      <c r="CA1" s="446"/>
      <c r="CB1" s="446"/>
      <c r="CC1" s="446"/>
      <c r="CD1" s="446"/>
      <c r="CE1" s="446"/>
      <c r="CF1" s="446"/>
      <c r="CG1" s="446"/>
      <c r="CH1" s="446"/>
      <c r="CI1" s="446"/>
      <c r="CJ1" s="446"/>
      <c r="CK1" s="446"/>
      <c r="CL1" s="446"/>
      <c r="CM1" s="446"/>
      <c r="CN1" s="446"/>
      <c r="CO1" s="446"/>
      <c r="CP1" s="446"/>
      <c r="CQ1" s="446"/>
      <c r="CR1" s="446"/>
      <c r="CS1" s="446"/>
      <c r="CT1" s="446"/>
      <c r="CU1" s="446"/>
      <c r="CV1" s="446"/>
      <c r="CW1" s="446"/>
      <c r="CX1" s="446"/>
      <c r="CY1" s="446"/>
      <c r="CZ1" s="446"/>
      <c r="DA1" s="446"/>
      <c r="DB1" s="446"/>
      <c r="DC1" s="446"/>
      <c r="DD1" s="446"/>
      <c r="DE1" s="446"/>
      <c r="DF1" s="446"/>
      <c r="DG1" s="446"/>
      <c r="DH1" s="446"/>
      <c r="DI1" s="446"/>
      <c r="DJ1" s="446"/>
      <c r="DK1" s="446"/>
      <c r="DL1" s="446"/>
      <c r="DM1" s="446"/>
      <c r="DN1" s="446"/>
      <c r="DO1" s="446"/>
      <c r="DP1" s="447"/>
      <c r="DQ1" s="452" t="s">
        <v>46</v>
      </c>
      <c r="DR1" s="452" t="s">
        <v>47</v>
      </c>
    </row>
    <row r="2" spans="1:122" ht="19.5" customHeight="1" thickBot="1">
      <c r="A2" s="442"/>
      <c r="B2" s="444"/>
      <c r="C2" s="445" t="s">
        <v>42</v>
      </c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7"/>
      <c r="BH2" s="452" t="s">
        <v>48</v>
      </c>
      <c r="BI2" s="452" t="s">
        <v>44</v>
      </c>
      <c r="BJ2" s="445" t="s">
        <v>42</v>
      </c>
      <c r="BK2" s="446"/>
      <c r="BL2" s="446"/>
      <c r="BM2" s="446"/>
      <c r="BN2" s="446"/>
      <c r="BO2" s="446"/>
      <c r="BP2" s="446"/>
      <c r="BQ2" s="446"/>
      <c r="BR2" s="446"/>
      <c r="BS2" s="446"/>
      <c r="BT2" s="446"/>
      <c r="BU2" s="446"/>
      <c r="BV2" s="446"/>
      <c r="BW2" s="446"/>
      <c r="BX2" s="446"/>
      <c r="BY2" s="446"/>
      <c r="BZ2" s="446"/>
      <c r="CA2" s="446"/>
      <c r="CB2" s="446"/>
      <c r="CC2" s="446"/>
      <c r="CD2" s="446"/>
      <c r="CE2" s="446"/>
      <c r="CF2" s="446"/>
      <c r="CG2" s="446"/>
      <c r="CH2" s="446"/>
      <c r="CI2" s="446"/>
      <c r="CJ2" s="446"/>
      <c r="CK2" s="446"/>
      <c r="CL2" s="446"/>
      <c r="CM2" s="446"/>
      <c r="CN2" s="446"/>
      <c r="CO2" s="446"/>
      <c r="CP2" s="446"/>
      <c r="CQ2" s="446"/>
      <c r="CR2" s="446"/>
      <c r="CS2" s="446"/>
      <c r="CT2" s="446"/>
      <c r="CU2" s="446"/>
      <c r="CV2" s="446"/>
      <c r="CW2" s="446"/>
      <c r="CX2" s="446"/>
      <c r="CY2" s="446"/>
      <c r="CZ2" s="446"/>
      <c r="DA2" s="446"/>
      <c r="DB2" s="446"/>
      <c r="DC2" s="446"/>
      <c r="DD2" s="446"/>
      <c r="DE2" s="446"/>
      <c r="DF2" s="446"/>
      <c r="DG2" s="446"/>
      <c r="DH2" s="446"/>
      <c r="DI2" s="446"/>
      <c r="DJ2" s="446"/>
      <c r="DK2" s="446"/>
      <c r="DL2" s="446"/>
      <c r="DM2" s="448"/>
      <c r="DN2" s="447"/>
      <c r="DO2" s="452" t="s">
        <v>48</v>
      </c>
      <c r="DP2" s="452" t="s">
        <v>44</v>
      </c>
      <c r="DQ2" s="460"/>
      <c r="DR2" s="460"/>
    </row>
    <row r="3" spans="1:122" ht="58.5" customHeight="1" thickBot="1">
      <c r="A3" s="442"/>
      <c r="B3" s="444"/>
      <c r="C3" s="449" t="s">
        <v>112</v>
      </c>
      <c r="D3" s="450"/>
      <c r="E3" s="450"/>
      <c r="F3" s="450"/>
      <c r="G3" s="451"/>
      <c r="H3" s="449" t="s">
        <v>103</v>
      </c>
      <c r="I3" s="450"/>
      <c r="J3" s="450"/>
      <c r="K3" s="450"/>
      <c r="L3" s="451"/>
      <c r="M3" s="449" t="s">
        <v>111</v>
      </c>
      <c r="N3" s="450"/>
      <c r="O3" s="450"/>
      <c r="P3" s="450"/>
      <c r="Q3" s="451"/>
      <c r="R3" s="464" t="s">
        <v>28</v>
      </c>
      <c r="S3" s="462"/>
      <c r="T3" s="462"/>
      <c r="U3" s="462"/>
      <c r="V3" s="463"/>
      <c r="W3" s="449" t="s">
        <v>29</v>
      </c>
      <c r="X3" s="450"/>
      <c r="Y3" s="450"/>
      <c r="Z3" s="450"/>
      <c r="AA3" s="451"/>
      <c r="AB3" s="449" t="s">
        <v>33</v>
      </c>
      <c r="AC3" s="450"/>
      <c r="AD3" s="450"/>
      <c r="AE3" s="450"/>
      <c r="AF3" s="451"/>
      <c r="AG3" s="449" t="s">
        <v>34</v>
      </c>
      <c r="AH3" s="450"/>
      <c r="AI3" s="450"/>
      <c r="AJ3" s="450"/>
      <c r="AK3" s="451"/>
      <c r="AL3" s="449" t="s">
        <v>61</v>
      </c>
      <c r="AM3" s="450"/>
      <c r="AN3" s="450"/>
      <c r="AO3" s="450"/>
      <c r="AP3" s="451"/>
      <c r="AQ3" s="449" t="s">
        <v>63</v>
      </c>
      <c r="AR3" s="450"/>
      <c r="AS3" s="450"/>
      <c r="AT3" s="450"/>
      <c r="AU3" s="451"/>
      <c r="AV3" s="449" t="s">
        <v>62</v>
      </c>
      <c r="AW3" s="450"/>
      <c r="AX3" s="450"/>
      <c r="AY3" s="450"/>
      <c r="AZ3" s="451"/>
      <c r="BA3" s="452" t="s">
        <v>30</v>
      </c>
      <c r="BB3" s="452" t="s">
        <v>110</v>
      </c>
      <c r="BC3" s="452" t="s">
        <v>109</v>
      </c>
      <c r="BD3" s="452" t="s">
        <v>156</v>
      </c>
      <c r="BE3" s="452" t="s">
        <v>87</v>
      </c>
      <c r="BF3" s="452" t="s">
        <v>86</v>
      </c>
      <c r="BG3" s="452" t="s">
        <v>88</v>
      </c>
      <c r="BH3" s="460"/>
      <c r="BI3" s="460"/>
      <c r="BJ3" s="449" t="s">
        <v>112</v>
      </c>
      <c r="BK3" s="450"/>
      <c r="BL3" s="450"/>
      <c r="BM3" s="450"/>
      <c r="BN3" s="451"/>
      <c r="BO3" s="449" t="s">
        <v>103</v>
      </c>
      <c r="BP3" s="450"/>
      <c r="BQ3" s="450"/>
      <c r="BR3" s="450"/>
      <c r="BS3" s="451"/>
      <c r="BT3" s="449" t="s">
        <v>111</v>
      </c>
      <c r="BU3" s="450"/>
      <c r="BV3" s="450"/>
      <c r="BW3" s="450"/>
      <c r="BX3" s="451"/>
      <c r="BY3" s="464" t="s">
        <v>28</v>
      </c>
      <c r="BZ3" s="462"/>
      <c r="CA3" s="462"/>
      <c r="CB3" s="462"/>
      <c r="CC3" s="463"/>
      <c r="CD3" s="461" t="s">
        <v>29</v>
      </c>
      <c r="CE3" s="462"/>
      <c r="CF3" s="462"/>
      <c r="CG3" s="462"/>
      <c r="CH3" s="463"/>
      <c r="CI3" s="461" t="s">
        <v>33</v>
      </c>
      <c r="CJ3" s="462"/>
      <c r="CK3" s="462"/>
      <c r="CL3" s="462"/>
      <c r="CM3" s="463"/>
      <c r="CN3" s="461" t="s">
        <v>34</v>
      </c>
      <c r="CO3" s="462"/>
      <c r="CP3" s="462"/>
      <c r="CQ3" s="462"/>
      <c r="CR3" s="463"/>
      <c r="CS3" s="461" t="s">
        <v>61</v>
      </c>
      <c r="CT3" s="462"/>
      <c r="CU3" s="462"/>
      <c r="CV3" s="462"/>
      <c r="CW3" s="463"/>
      <c r="CX3" s="461" t="s">
        <v>63</v>
      </c>
      <c r="CY3" s="462"/>
      <c r="CZ3" s="462"/>
      <c r="DA3" s="462"/>
      <c r="DB3" s="463"/>
      <c r="DC3" s="461" t="s">
        <v>62</v>
      </c>
      <c r="DD3" s="462"/>
      <c r="DE3" s="462"/>
      <c r="DF3" s="462"/>
      <c r="DG3" s="462"/>
      <c r="DH3" s="452" t="s">
        <v>30</v>
      </c>
      <c r="DI3" s="452" t="s">
        <v>110</v>
      </c>
      <c r="DJ3" s="452" t="s">
        <v>109</v>
      </c>
      <c r="DK3" s="452" t="s">
        <v>156</v>
      </c>
      <c r="DL3" s="452" t="s">
        <v>87</v>
      </c>
      <c r="DM3" s="452" t="s">
        <v>86</v>
      </c>
      <c r="DN3" s="452" t="s">
        <v>88</v>
      </c>
      <c r="DO3" s="460"/>
      <c r="DP3" s="460"/>
      <c r="DQ3" s="460"/>
      <c r="DR3" s="460"/>
    </row>
    <row r="4" spans="1:122" ht="18.75" customHeight="1" thickBot="1">
      <c r="A4" s="278"/>
      <c r="B4" s="76"/>
      <c r="C4" s="454" t="s">
        <v>64</v>
      </c>
      <c r="D4" s="455"/>
      <c r="E4" s="455"/>
      <c r="F4" s="456"/>
      <c r="G4" s="279" t="s">
        <v>89</v>
      </c>
      <c r="H4" s="465" t="s">
        <v>64</v>
      </c>
      <c r="I4" s="466"/>
      <c r="J4" s="466"/>
      <c r="K4" s="467"/>
      <c r="L4" s="186" t="s">
        <v>89</v>
      </c>
      <c r="M4" s="465" t="s">
        <v>64</v>
      </c>
      <c r="N4" s="466"/>
      <c r="O4" s="466"/>
      <c r="P4" s="467"/>
      <c r="Q4" s="186" t="s">
        <v>89</v>
      </c>
      <c r="R4" s="457" t="s">
        <v>64</v>
      </c>
      <c r="S4" s="458"/>
      <c r="T4" s="458"/>
      <c r="U4" s="459"/>
      <c r="V4" s="186" t="s">
        <v>89</v>
      </c>
      <c r="W4" s="465" t="s">
        <v>64</v>
      </c>
      <c r="X4" s="466"/>
      <c r="Y4" s="466"/>
      <c r="Z4" s="467"/>
      <c r="AA4" s="171" t="s">
        <v>89</v>
      </c>
      <c r="AB4" s="457" t="s">
        <v>64</v>
      </c>
      <c r="AC4" s="458"/>
      <c r="AD4" s="458"/>
      <c r="AE4" s="459"/>
      <c r="AF4" s="186" t="s">
        <v>89</v>
      </c>
      <c r="AG4" s="457" t="s">
        <v>64</v>
      </c>
      <c r="AH4" s="458"/>
      <c r="AI4" s="458"/>
      <c r="AJ4" s="459"/>
      <c r="AK4" s="186" t="s">
        <v>89</v>
      </c>
      <c r="AL4" s="457" t="s">
        <v>64</v>
      </c>
      <c r="AM4" s="458"/>
      <c r="AN4" s="458"/>
      <c r="AO4" s="459"/>
      <c r="AP4" s="186" t="s">
        <v>89</v>
      </c>
      <c r="AQ4" s="457" t="s">
        <v>64</v>
      </c>
      <c r="AR4" s="458"/>
      <c r="AS4" s="458"/>
      <c r="AT4" s="459"/>
      <c r="AU4" s="186" t="s">
        <v>89</v>
      </c>
      <c r="AV4" s="457" t="s">
        <v>64</v>
      </c>
      <c r="AW4" s="458"/>
      <c r="AX4" s="458"/>
      <c r="AY4" s="459"/>
      <c r="AZ4" s="186" t="s">
        <v>89</v>
      </c>
      <c r="BA4" s="453"/>
      <c r="BB4" s="453"/>
      <c r="BC4" s="453"/>
      <c r="BD4" s="453"/>
      <c r="BE4" s="453"/>
      <c r="BF4" s="453"/>
      <c r="BG4" s="453"/>
      <c r="BH4" s="453"/>
      <c r="BI4" s="460"/>
      <c r="BJ4" s="449" t="s">
        <v>64</v>
      </c>
      <c r="BK4" s="450"/>
      <c r="BL4" s="450"/>
      <c r="BM4" s="451"/>
      <c r="BN4" s="186" t="s">
        <v>89</v>
      </c>
      <c r="BO4" s="457" t="s">
        <v>64</v>
      </c>
      <c r="BP4" s="458"/>
      <c r="BQ4" s="458"/>
      <c r="BR4" s="459"/>
      <c r="BS4" s="186" t="s">
        <v>89</v>
      </c>
      <c r="BT4" s="465" t="s">
        <v>64</v>
      </c>
      <c r="BU4" s="466"/>
      <c r="BV4" s="466"/>
      <c r="BW4" s="467"/>
      <c r="BX4" s="186" t="s">
        <v>89</v>
      </c>
      <c r="BY4" s="457" t="s">
        <v>64</v>
      </c>
      <c r="BZ4" s="458"/>
      <c r="CA4" s="458"/>
      <c r="CB4" s="459"/>
      <c r="CC4" s="186" t="s">
        <v>89</v>
      </c>
      <c r="CD4" s="457" t="s">
        <v>64</v>
      </c>
      <c r="CE4" s="458"/>
      <c r="CF4" s="458"/>
      <c r="CG4" s="459"/>
      <c r="CH4" s="186" t="s">
        <v>89</v>
      </c>
      <c r="CI4" s="457" t="s">
        <v>64</v>
      </c>
      <c r="CJ4" s="458"/>
      <c r="CK4" s="458"/>
      <c r="CL4" s="459"/>
      <c r="CM4" s="186" t="s">
        <v>89</v>
      </c>
      <c r="CN4" s="457" t="s">
        <v>64</v>
      </c>
      <c r="CO4" s="458"/>
      <c r="CP4" s="458"/>
      <c r="CQ4" s="459"/>
      <c r="CR4" s="186" t="s">
        <v>89</v>
      </c>
      <c r="CS4" s="457" t="s">
        <v>64</v>
      </c>
      <c r="CT4" s="458"/>
      <c r="CU4" s="458"/>
      <c r="CV4" s="459"/>
      <c r="CW4" s="186" t="s">
        <v>89</v>
      </c>
      <c r="CX4" s="457" t="s">
        <v>64</v>
      </c>
      <c r="CY4" s="458"/>
      <c r="CZ4" s="458"/>
      <c r="DA4" s="459"/>
      <c r="DB4" s="186" t="s">
        <v>89</v>
      </c>
      <c r="DC4" s="457" t="s">
        <v>64</v>
      </c>
      <c r="DD4" s="458"/>
      <c r="DE4" s="458"/>
      <c r="DF4" s="459"/>
      <c r="DG4" s="192" t="s">
        <v>89</v>
      </c>
      <c r="DH4" s="453"/>
      <c r="DI4" s="453"/>
      <c r="DJ4" s="453"/>
      <c r="DK4" s="453"/>
      <c r="DL4" s="453"/>
      <c r="DM4" s="453"/>
      <c r="DN4" s="453"/>
      <c r="DO4" s="453"/>
      <c r="DP4" s="460"/>
      <c r="DQ4" s="460"/>
      <c r="DR4" s="460"/>
    </row>
    <row r="5" spans="1:122" ht="16.5" customHeight="1">
      <c r="A5" s="53">
        <v>1</v>
      </c>
      <c r="B5" s="284" t="s">
        <v>16</v>
      </c>
      <c r="C5" s="305">
        <v>132</v>
      </c>
      <c r="D5" s="306">
        <v>124</v>
      </c>
      <c r="E5" s="306">
        <v>110</v>
      </c>
      <c r="F5" s="307">
        <v>105</v>
      </c>
      <c r="G5" s="290">
        <f t="shared" ref="G5:G41" si="0">C5+D5+E5+F5</f>
        <v>471</v>
      </c>
      <c r="H5" s="184">
        <v>146</v>
      </c>
      <c r="I5" s="69">
        <v>128</v>
      </c>
      <c r="J5" s="69">
        <v>122</v>
      </c>
      <c r="K5" s="189">
        <v>116</v>
      </c>
      <c r="L5" s="290">
        <f t="shared" ref="L5:L41" si="1">H5+I5+J5+K5</f>
        <v>512</v>
      </c>
      <c r="M5" s="184"/>
      <c r="N5" s="69"/>
      <c r="O5" s="69"/>
      <c r="P5" s="189"/>
      <c r="Q5" s="304">
        <f t="shared" ref="Q5:Q31" si="2">M5+N5+O5+P5</f>
        <v>0</v>
      </c>
      <c r="R5" s="184">
        <v>143</v>
      </c>
      <c r="S5" s="69">
        <v>132</v>
      </c>
      <c r="T5" s="69">
        <v>128</v>
      </c>
      <c r="U5" s="189">
        <v>103</v>
      </c>
      <c r="V5" s="290">
        <f t="shared" ref="V5:V41" si="3">R5+S5+T5+U5</f>
        <v>506</v>
      </c>
      <c r="W5" s="184">
        <v>143</v>
      </c>
      <c r="X5" s="69">
        <v>137</v>
      </c>
      <c r="Y5" s="69">
        <v>132</v>
      </c>
      <c r="Z5" s="189">
        <v>122</v>
      </c>
      <c r="AA5" s="290">
        <f t="shared" ref="AA5:AA41" si="4">W5+X5+Y5+Z5</f>
        <v>534</v>
      </c>
      <c r="AB5" s="308">
        <v>137</v>
      </c>
      <c r="AC5" s="306">
        <v>126</v>
      </c>
      <c r="AD5" s="306">
        <v>124</v>
      </c>
      <c r="AE5" s="307">
        <v>120</v>
      </c>
      <c r="AF5" s="290">
        <f t="shared" ref="AF5:AF41" si="5">AB5+AC5+AD5+AE5</f>
        <v>507</v>
      </c>
      <c r="AG5" s="308">
        <v>143</v>
      </c>
      <c r="AH5" s="306">
        <v>140</v>
      </c>
      <c r="AI5" s="306">
        <v>134</v>
      </c>
      <c r="AJ5" s="307">
        <v>126</v>
      </c>
      <c r="AK5" s="290">
        <f t="shared" ref="AK5:AK41" si="6">AG5+AH5+AI5+AJ5</f>
        <v>543</v>
      </c>
      <c r="AL5" s="308">
        <v>150</v>
      </c>
      <c r="AM5" s="306">
        <v>132</v>
      </c>
      <c r="AN5" s="306">
        <v>130</v>
      </c>
      <c r="AO5" s="307">
        <v>128</v>
      </c>
      <c r="AP5" s="290">
        <f t="shared" ref="AP5:AP41" si="7">AL5+AM5+AN5+AO5</f>
        <v>540</v>
      </c>
      <c r="AQ5" s="308">
        <v>126</v>
      </c>
      <c r="AR5" s="306">
        <v>118</v>
      </c>
      <c r="AS5" s="306">
        <v>114</v>
      </c>
      <c r="AT5" s="307">
        <v>113</v>
      </c>
      <c r="AU5" s="290">
        <f t="shared" ref="AU5:AU41" si="8">AQ5+AR5+AS5+AT5</f>
        <v>471</v>
      </c>
      <c r="AV5" s="308">
        <v>150</v>
      </c>
      <c r="AW5" s="306">
        <v>146</v>
      </c>
      <c r="AX5" s="306">
        <v>109</v>
      </c>
      <c r="AY5" s="307"/>
      <c r="AZ5" s="304">
        <f t="shared" ref="AZ5:AZ41" si="9">AV5+AW5+AX5+AY5</f>
        <v>405</v>
      </c>
      <c r="BA5" s="310">
        <v>450</v>
      </c>
      <c r="BB5" s="311">
        <v>450</v>
      </c>
      <c r="BC5" s="312">
        <v>0</v>
      </c>
      <c r="BD5" s="311">
        <v>225</v>
      </c>
      <c r="BE5" s="311">
        <v>195</v>
      </c>
      <c r="BF5" s="311">
        <v>0</v>
      </c>
      <c r="BG5" s="311">
        <v>450</v>
      </c>
      <c r="BH5" s="313">
        <f>BG5+BE5+BD5+BB5+BA5+AU5+AP5+AK5+AF5+AA5+V5+L5+G5</f>
        <v>5854</v>
      </c>
      <c r="BI5" s="201">
        <v>1</v>
      </c>
      <c r="BJ5" s="308">
        <v>143</v>
      </c>
      <c r="BK5" s="306">
        <v>140</v>
      </c>
      <c r="BL5" s="306">
        <v>116</v>
      </c>
      <c r="BM5" s="307">
        <v>109</v>
      </c>
      <c r="BN5" s="290">
        <f t="shared" ref="BN5:BN41" si="10">BJ5+BK5+BL5+BM5</f>
        <v>508</v>
      </c>
      <c r="BO5" s="184">
        <v>150</v>
      </c>
      <c r="BP5" s="69">
        <v>132</v>
      </c>
      <c r="BQ5" s="69">
        <v>130</v>
      </c>
      <c r="BR5" s="189">
        <v>124</v>
      </c>
      <c r="BS5" s="290">
        <f t="shared" ref="BS5:BS41" si="11">BO5+BP5+BQ5+BR5</f>
        <v>536</v>
      </c>
      <c r="BT5" s="184">
        <v>140</v>
      </c>
      <c r="BU5" s="69"/>
      <c r="BV5" s="69"/>
      <c r="BW5" s="189"/>
      <c r="BX5" s="304">
        <f t="shared" ref="BX5:BX41" si="12">BT5+BU5+BV5+BW5</f>
        <v>140</v>
      </c>
      <c r="BY5" s="184">
        <v>124</v>
      </c>
      <c r="BZ5" s="69">
        <v>116</v>
      </c>
      <c r="CA5" s="69">
        <v>115</v>
      </c>
      <c r="CB5" s="189">
        <v>107</v>
      </c>
      <c r="CC5" s="304">
        <f t="shared" ref="CC5:CC41" si="13">BY5+BZ5+CA5+CB5</f>
        <v>462</v>
      </c>
      <c r="CD5" s="308">
        <v>137</v>
      </c>
      <c r="CE5" s="306">
        <v>111</v>
      </c>
      <c r="CF5" s="306">
        <v>110</v>
      </c>
      <c r="CG5" s="307">
        <v>109</v>
      </c>
      <c r="CH5" s="290">
        <f t="shared" ref="CH5:CH41" si="14">CD5+CE5+CF5+CG5</f>
        <v>467</v>
      </c>
      <c r="CI5" s="308">
        <v>128</v>
      </c>
      <c r="CJ5" s="306">
        <v>120</v>
      </c>
      <c r="CK5" s="306">
        <v>116</v>
      </c>
      <c r="CL5" s="307">
        <v>113</v>
      </c>
      <c r="CM5" s="290">
        <f t="shared" ref="CM5:CM41" si="15">CI5+CJ5+CK5+CL5</f>
        <v>477</v>
      </c>
      <c r="CN5" s="308">
        <v>134</v>
      </c>
      <c r="CO5" s="306">
        <v>130</v>
      </c>
      <c r="CP5" s="306">
        <v>128</v>
      </c>
      <c r="CQ5" s="307">
        <v>115</v>
      </c>
      <c r="CR5" s="290">
        <f t="shared" ref="CR5:CR41" si="16">CN5+CO5+CP5+CQ5</f>
        <v>507</v>
      </c>
      <c r="CS5" s="308">
        <v>150</v>
      </c>
      <c r="CT5" s="306">
        <v>146</v>
      </c>
      <c r="CU5" s="306">
        <v>128</v>
      </c>
      <c r="CV5" s="307">
        <v>115</v>
      </c>
      <c r="CW5" s="290">
        <f t="shared" ref="CW5:CW41" si="17">CS5+CT5+CU5+CV5</f>
        <v>539</v>
      </c>
      <c r="CX5" s="184">
        <v>124</v>
      </c>
      <c r="CY5" s="69">
        <v>120</v>
      </c>
      <c r="CZ5" s="69">
        <v>116</v>
      </c>
      <c r="DA5" s="189">
        <v>112</v>
      </c>
      <c r="DB5" s="290">
        <f t="shared" ref="DB5:DB41" si="18">CX5+CY5+CZ5+DA5</f>
        <v>472</v>
      </c>
      <c r="DC5" s="308">
        <v>143</v>
      </c>
      <c r="DD5" s="306">
        <v>112</v>
      </c>
      <c r="DE5" s="306">
        <v>108</v>
      </c>
      <c r="DF5" s="307">
        <v>101</v>
      </c>
      <c r="DG5" s="290">
        <f t="shared" ref="DG5:DG41" si="19">DC5+DD5+DE5+DF5</f>
        <v>464</v>
      </c>
      <c r="DH5" s="319">
        <v>450</v>
      </c>
      <c r="DI5" s="320">
        <v>390</v>
      </c>
      <c r="DJ5" s="315">
        <v>0</v>
      </c>
      <c r="DK5" s="320">
        <v>225</v>
      </c>
      <c r="DL5" s="320">
        <v>195</v>
      </c>
      <c r="DM5" s="315">
        <v>0</v>
      </c>
      <c r="DN5" s="320">
        <v>90</v>
      </c>
      <c r="DO5" s="82">
        <f>DN5+DL5+DK5+DI5+DH5+DG5+DB5+CW5+CR5+CM5+CH5+BS5+BN5</f>
        <v>5320</v>
      </c>
      <c r="DP5" s="203">
        <v>1</v>
      </c>
      <c r="DQ5" s="323">
        <f t="shared" ref="DQ5:DQ41" si="20">BH5+DO5</f>
        <v>11174</v>
      </c>
      <c r="DR5" s="49">
        <v>1</v>
      </c>
    </row>
    <row r="6" spans="1:122" ht="16.5" customHeight="1">
      <c r="A6" s="54">
        <v>2</v>
      </c>
      <c r="B6" s="287" t="s">
        <v>0</v>
      </c>
      <c r="C6" s="5">
        <v>128</v>
      </c>
      <c r="D6" s="3">
        <v>115</v>
      </c>
      <c r="E6" s="3">
        <v>111</v>
      </c>
      <c r="F6" s="101">
        <v>99</v>
      </c>
      <c r="G6" s="291">
        <f t="shared" si="0"/>
        <v>453</v>
      </c>
      <c r="H6" s="71">
        <v>111</v>
      </c>
      <c r="I6" s="32">
        <v>110</v>
      </c>
      <c r="J6" s="32">
        <v>99</v>
      </c>
      <c r="K6" s="174">
        <v>88</v>
      </c>
      <c r="L6" s="299">
        <f t="shared" si="1"/>
        <v>408</v>
      </c>
      <c r="M6" s="71">
        <v>140</v>
      </c>
      <c r="N6" s="32">
        <v>134</v>
      </c>
      <c r="O6" s="32">
        <v>128</v>
      </c>
      <c r="P6" s="174"/>
      <c r="Q6" s="299">
        <f t="shared" si="2"/>
        <v>402</v>
      </c>
      <c r="R6" s="71">
        <v>150</v>
      </c>
      <c r="S6" s="32">
        <v>146</v>
      </c>
      <c r="T6" s="32">
        <v>115</v>
      </c>
      <c r="U6" s="174">
        <v>102</v>
      </c>
      <c r="V6" s="291">
        <f t="shared" si="3"/>
        <v>513</v>
      </c>
      <c r="W6" s="71">
        <v>150</v>
      </c>
      <c r="X6" s="32">
        <v>146</v>
      </c>
      <c r="Y6" s="32">
        <v>130</v>
      </c>
      <c r="Z6" s="174">
        <v>111</v>
      </c>
      <c r="AA6" s="291">
        <f t="shared" si="4"/>
        <v>537</v>
      </c>
      <c r="AB6" s="66">
        <v>143</v>
      </c>
      <c r="AC6" s="3">
        <v>140</v>
      </c>
      <c r="AD6" s="3">
        <v>118</v>
      </c>
      <c r="AE6" s="101">
        <v>114</v>
      </c>
      <c r="AF6" s="291">
        <f t="shared" si="5"/>
        <v>515</v>
      </c>
      <c r="AG6" s="66">
        <v>115</v>
      </c>
      <c r="AH6" s="3">
        <v>111</v>
      </c>
      <c r="AI6" s="3">
        <v>109</v>
      </c>
      <c r="AJ6" s="101">
        <v>106</v>
      </c>
      <c r="AK6" s="291">
        <f t="shared" si="6"/>
        <v>441</v>
      </c>
      <c r="AL6" s="66">
        <v>126</v>
      </c>
      <c r="AM6" s="3">
        <v>122</v>
      </c>
      <c r="AN6" s="3">
        <v>106</v>
      </c>
      <c r="AO6" s="101">
        <v>101</v>
      </c>
      <c r="AP6" s="291">
        <f t="shared" si="7"/>
        <v>455</v>
      </c>
      <c r="AQ6" s="66">
        <v>116</v>
      </c>
      <c r="AR6" s="3">
        <v>111</v>
      </c>
      <c r="AS6" s="3">
        <v>101</v>
      </c>
      <c r="AT6" s="101">
        <v>100</v>
      </c>
      <c r="AU6" s="291">
        <f t="shared" si="8"/>
        <v>428</v>
      </c>
      <c r="AV6" s="66">
        <v>143</v>
      </c>
      <c r="AW6" s="3">
        <v>105</v>
      </c>
      <c r="AX6" s="3">
        <v>97</v>
      </c>
      <c r="AY6" s="101">
        <v>96</v>
      </c>
      <c r="AZ6" s="291">
        <f t="shared" si="9"/>
        <v>441</v>
      </c>
      <c r="BA6" s="298">
        <v>420</v>
      </c>
      <c r="BB6" s="294">
        <v>310</v>
      </c>
      <c r="BC6" s="294">
        <v>225</v>
      </c>
      <c r="BD6" s="294">
        <v>180</v>
      </c>
      <c r="BE6" s="294">
        <v>180</v>
      </c>
      <c r="BF6" s="300">
        <v>0</v>
      </c>
      <c r="BG6" s="300">
        <v>0</v>
      </c>
      <c r="BH6" s="144">
        <f>BE6+BD6+BC6+BB6+BA6+AZ6+AU6+AP6+AK6+AF6+AA6+V6+G6</f>
        <v>5098</v>
      </c>
      <c r="BI6" s="88">
        <v>3</v>
      </c>
      <c r="BJ6" s="73">
        <v>137</v>
      </c>
      <c r="BK6" s="35">
        <v>128</v>
      </c>
      <c r="BL6" s="35">
        <v>112</v>
      </c>
      <c r="BM6" s="176">
        <v>98</v>
      </c>
      <c r="BN6" s="291">
        <f t="shared" si="10"/>
        <v>475</v>
      </c>
      <c r="BO6" s="71">
        <v>140</v>
      </c>
      <c r="BP6" s="32">
        <v>120</v>
      </c>
      <c r="BQ6" s="32">
        <v>118</v>
      </c>
      <c r="BR6" s="174">
        <v>115</v>
      </c>
      <c r="BS6" s="291">
        <f t="shared" si="11"/>
        <v>493</v>
      </c>
      <c r="BT6" s="71">
        <v>122</v>
      </c>
      <c r="BU6" s="32"/>
      <c r="BV6" s="32"/>
      <c r="BW6" s="174"/>
      <c r="BX6" s="299">
        <f t="shared" si="12"/>
        <v>122</v>
      </c>
      <c r="BY6" s="71">
        <v>143</v>
      </c>
      <c r="BZ6" s="32">
        <v>120</v>
      </c>
      <c r="CA6" s="32">
        <v>114</v>
      </c>
      <c r="CB6" s="174">
        <v>101</v>
      </c>
      <c r="CC6" s="291">
        <f t="shared" si="13"/>
        <v>478</v>
      </c>
      <c r="CD6" s="73">
        <v>134</v>
      </c>
      <c r="CE6" s="35">
        <v>132</v>
      </c>
      <c r="CF6" s="35">
        <v>115</v>
      </c>
      <c r="CG6" s="176">
        <v>113</v>
      </c>
      <c r="CH6" s="291">
        <f t="shared" si="14"/>
        <v>494</v>
      </c>
      <c r="CI6" s="73">
        <v>137</v>
      </c>
      <c r="CJ6" s="35">
        <v>134</v>
      </c>
      <c r="CK6" s="35">
        <v>109</v>
      </c>
      <c r="CL6" s="176">
        <v>98</v>
      </c>
      <c r="CM6" s="291">
        <f t="shared" si="15"/>
        <v>478</v>
      </c>
      <c r="CN6" s="73">
        <v>146</v>
      </c>
      <c r="CO6" s="35">
        <v>143</v>
      </c>
      <c r="CP6" s="35">
        <v>124</v>
      </c>
      <c r="CQ6" s="176">
        <v>107</v>
      </c>
      <c r="CR6" s="291">
        <f t="shared" si="16"/>
        <v>520</v>
      </c>
      <c r="CS6" s="73">
        <v>122</v>
      </c>
      <c r="CT6" s="35">
        <v>118</v>
      </c>
      <c r="CU6" s="35">
        <v>116</v>
      </c>
      <c r="CV6" s="176">
        <v>104</v>
      </c>
      <c r="CW6" s="291">
        <f t="shared" si="17"/>
        <v>460</v>
      </c>
      <c r="CX6" s="71">
        <v>105</v>
      </c>
      <c r="CY6" s="32">
        <v>57</v>
      </c>
      <c r="CZ6" s="32"/>
      <c r="DA6" s="174"/>
      <c r="DB6" s="299">
        <f t="shared" si="18"/>
        <v>162</v>
      </c>
      <c r="DC6" s="73">
        <v>128</v>
      </c>
      <c r="DD6" s="35">
        <v>124</v>
      </c>
      <c r="DE6" s="35">
        <v>99</v>
      </c>
      <c r="DF6" s="176"/>
      <c r="DG6" s="291">
        <f t="shared" si="19"/>
        <v>351</v>
      </c>
      <c r="DH6" s="293">
        <v>420</v>
      </c>
      <c r="DI6" s="292">
        <v>450</v>
      </c>
      <c r="DJ6" s="292">
        <v>225</v>
      </c>
      <c r="DK6" s="292">
        <v>180</v>
      </c>
      <c r="DL6" s="301">
        <v>180</v>
      </c>
      <c r="DM6" s="301">
        <v>0</v>
      </c>
      <c r="DN6" s="292">
        <v>270</v>
      </c>
      <c r="DO6" s="84">
        <f>DN6+DK6+DJ6+DI6+DH6+DG6+CW6+CR6+CM6+CH6+CC6+BS6+BN6</f>
        <v>5294</v>
      </c>
      <c r="DP6" s="204">
        <v>2</v>
      </c>
      <c r="DQ6" s="323">
        <f t="shared" si="20"/>
        <v>10392</v>
      </c>
      <c r="DR6" s="50">
        <v>2</v>
      </c>
    </row>
    <row r="7" spans="1:122" ht="16.5" customHeight="1">
      <c r="A7" s="54">
        <v>3</v>
      </c>
      <c r="B7" s="222" t="s">
        <v>1</v>
      </c>
      <c r="C7" s="40">
        <v>130</v>
      </c>
      <c r="D7" s="3">
        <v>103</v>
      </c>
      <c r="E7" s="3">
        <v>100</v>
      </c>
      <c r="F7" s="101">
        <v>78</v>
      </c>
      <c r="G7" s="291">
        <f t="shared" si="0"/>
        <v>411</v>
      </c>
      <c r="H7" s="71">
        <v>140</v>
      </c>
      <c r="I7" s="32">
        <v>118</v>
      </c>
      <c r="J7" s="32">
        <v>77</v>
      </c>
      <c r="K7" s="174">
        <v>73</v>
      </c>
      <c r="L7" s="291">
        <f t="shared" si="1"/>
        <v>408</v>
      </c>
      <c r="M7" s="71">
        <v>150</v>
      </c>
      <c r="N7" s="32">
        <v>122</v>
      </c>
      <c r="O7" s="32">
        <v>113</v>
      </c>
      <c r="P7" s="174">
        <v>109</v>
      </c>
      <c r="Q7" s="291">
        <f t="shared" si="2"/>
        <v>494</v>
      </c>
      <c r="R7" s="71">
        <v>122</v>
      </c>
      <c r="S7" s="32">
        <v>120</v>
      </c>
      <c r="T7" s="32">
        <v>118</v>
      </c>
      <c r="U7" s="174">
        <v>89</v>
      </c>
      <c r="V7" s="291">
        <f t="shared" si="3"/>
        <v>449</v>
      </c>
      <c r="W7" s="71">
        <v>110</v>
      </c>
      <c r="X7" s="32">
        <v>106</v>
      </c>
      <c r="Y7" s="32">
        <v>96</v>
      </c>
      <c r="Z7" s="174">
        <v>92</v>
      </c>
      <c r="AA7" s="291">
        <f t="shared" si="4"/>
        <v>404</v>
      </c>
      <c r="AB7" s="67">
        <v>110</v>
      </c>
      <c r="AC7" s="3">
        <v>102</v>
      </c>
      <c r="AD7" s="3">
        <v>101</v>
      </c>
      <c r="AE7" s="101">
        <v>99</v>
      </c>
      <c r="AF7" s="291">
        <f t="shared" si="5"/>
        <v>412</v>
      </c>
      <c r="AG7" s="66">
        <v>122</v>
      </c>
      <c r="AH7" s="3">
        <v>116</v>
      </c>
      <c r="AI7" s="3">
        <v>114</v>
      </c>
      <c r="AJ7" s="101"/>
      <c r="AK7" s="299">
        <f t="shared" si="6"/>
        <v>352</v>
      </c>
      <c r="AL7" s="66">
        <v>146</v>
      </c>
      <c r="AM7" s="3">
        <v>134</v>
      </c>
      <c r="AN7" s="3">
        <v>105</v>
      </c>
      <c r="AO7" s="101"/>
      <c r="AP7" s="299">
        <f t="shared" si="7"/>
        <v>385</v>
      </c>
      <c r="AQ7" s="66">
        <v>122</v>
      </c>
      <c r="AR7" s="3">
        <v>120</v>
      </c>
      <c r="AS7" s="3">
        <v>102</v>
      </c>
      <c r="AT7" s="101">
        <v>88</v>
      </c>
      <c r="AU7" s="291">
        <f t="shared" si="8"/>
        <v>432</v>
      </c>
      <c r="AV7" s="66">
        <v>137</v>
      </c>
      <c r="AW7" s="3">
        <v>122</v>
      </c>
      <c r="AX7" s="3">
        <v>115</v>
      </c>
      <c r="AY7" s="101">
        <v>95</v>
      </c>
      <c r="AZ7" s="291">
        <f t="shared" si="9"/>
        <v>469</v>
      </c>
      <c r="BA7" s="293">
        <v>330</v>
      </c>
      <c r="BB7" s="292">
        <v>270</v>
      </c>
      <c r="BC7" s="292">
        <v>195</v>
      </c>
      <c r="BD7" s="301">
        <v>165</v>
      </c>
      <c r="BE7" s="301">
        <v>0</v>
      </c>
      <c r="BF7" s="294">
        <v>450</v>
      </c>
      <c r="BG7" s="294">
        <v>420</v>
      </c>
      <c r="BH7" s="144">
        <f>G7+L7+Q7+V7+AA7+AF7+AU7+AZ7+BA7+BB7+BC7+BF7+BG7</f>
        <v>5144</v>
      </c>
      <c r="BI7" s="88">
        <v>2</v>
      </c>
      <c r="BJ7" s="66">
        <v>132</v>
      </c>
      <c r="BK7" s="3">
        <v>126</v>
      </c>
      <c r="BL7" s="3">
        <v>108</v>
      </c>
      <c r="BM7" s="101">
        <v>97</v>
      </c>
      <c r="BN7" s="291">
        <f t="shared" si="10"/>
        <v>463</v>
      </c>
      <c r="BO7" s="71">
        <v>146</v>
      </c>
      <c r="BP7" s="32">
        <v>112</v>
      </c>
      <c r="BQ7" s="32">
        <v>106</v>
      </c>
      <c r="BR7" s="174">
        <v>84</v>
      </c>
      <c r="BS7" s="291">
        <f t="shared" si="11"/>
        <v>448</v>
      </c>
      <c r="BT7" s="71">
        <v>150</v>
      </c>
      <c r="BU7" s="32">
        <v>146</v>
      </c>
      <c r="BV7" s="32">
        <v>126</v>
      </c>
      <c r="BW7" s="174">
        <v>120</v>
      </c>
      <c r="BX7" s="291">
        <f t="shared" si="12"/>
        <v>542</v>
      </c>
      <c r="BY7" s="71">
        <v>137</v>
      </c>
      <c r="BZ7" s="32">
        <v>103</v>
      </c>
      <c r="CA7" s="32">
        <v>85</v>
      </c>
      <c r="CB7" s="174">
        <v>50</v>
      </c>
      <c r="CC7" s="291">
        <f t="shared" si="13"/>
        <v>375</v>
      </c>
      <c r="CD7" s="66">
        <v>143</v>
      </c>
      <c r="CE7" s="3">
        <v>114</v>
      </c>
      <c r="CF7" s="3">
        <v>97</v>
      </c>
      <c r="CG7" s="101">
        <v>77</v>
      </c>
      <c r="CH7" s="291">
        <f t="shared" si="14"/>
        <v>431</v>
      </c>
      <c r="CI7" s="66">
        <v>146</v>
      </c>
      <c r="CJ7" s="3">
        <v>124</v>
      </c>
      <c r="CK7" s="3">
        <v>100</v>
      </c>
      <c r="CL7" s="101">
        <v>46.5</v>
      </c>
      <c r="CM7" s="291">
        <f t="shared" si="15"/>
        <v>416.5</v>
      </c>
      <c r="CN7" s="66">
        <v>150</v>
      </c>
      <c r="CO7" s="3">
        <v>109</v>
      </c>
      <c r="CP7" s="3"/>
      <c r="CQ7" s="101"/>
      <c r="CR7" s="299">
        <f t="shared" si="16"/>
        <v>259</v>
      </c>
      <c r="CS7" s="66">
        <v>114</v>
      </c>
      <c r="CT7" s="3">
        <v>109</v>
      </c>
      <c r="CU7" s="3"/>
      <c r="CV7" s="101"/>
      <c r="CW7" s="299">
        <f t="shared" si="17"/>
        <v>223</v>
      </c>
      <c r="CX7" s="71">
        <v>143</v>
      </c>
      <c r="CY7" s="32">
        <v>122</v>
      </c>
      <c r="CZ7" s="32">
        <v>113</v>
      </c>
      <c r="DA7" s="174">
        <v>57</v>
      </c>
      <c r="DB7" s="291">
        <f t="shared" si="18"/>
        <v>435</v>
      </c>
      <c r="DC7" s="66">
        <v>150</v>
      </c>
      <c r="DD7" s="3">
        <v>115</v>
      </c>
      <c r="DE7" s="3">
        <v>111</v>
      </c>
      <c r="DF7" s="101"/>
      <c r="DG7" s="291">
        <f t="shared" si="19"/>
        <v>376</v>
      </c>
      <c r="DH7" s="293">
        <v>310</v>
      </c>
      <c r="DI7" s="292">
        <v>330</v>
      </c>
      <c r="DJ7" s="292">
        <v>195</v>
      </c>
      <c r="DK7" s="301">
        <v>165</v>
      </c>
      <c r="DL7" s="301">
        <v>0</v>
      </c>
      <c r="DM7" s="292">
        <v>360</v>
      </c>
      <c r="DN7" s="292">
        <v>390</v>
      </c>
      <c r="DO7" s="83">
        <f>DN7+DM7+DJ7+DI7+DH7+DG7+DB7+CM7+CH7+CC7+BX7+BS7+BN7</f>
        <v>5071.5</v>
      </c>
      <c r="DP7" s="204">
        <v>3</v>
      </c>
      <c r="DQ7" s="323">
        <f t="shared" si="20"/>
        <v>10215.5</v>
      </c>
      <c r="DR7" s="50">
        <v>3</v>
      </c>
    </row>
    <row r="8" spans="1:122" ht="16.5" customHeight="1">
      <c r="A8" s="54">
        <v>4</v>
      </c>
      <c r="B8" s="287" t="s">
        <v>25</v>
      </c>
      <c r="C8" s="31">
        <v>37</v>
      </c>
      <c r="D8" s="32">
        <v>44</v>
      </c>
      <c r="E8" s="32">
        <v>46.5</v>
      </c>
      <c r="F8" s="174">
        <v>56</v>
      </c>
      <c r="G8" s="291">
        <f t="shared" si="0"/>
        <v>183.5</v>
      </c>
      <c r="H8" s="71">
        <v>62</v>
      </c>
      <c r="I8" s="32">
        <v>120</v>
      </c>
      <c r="J8" s="32">
        <v>52.5</v>
      </c>
      <c r="K8" s="174">
        <v>28.5</v>
      </c>
      <c r="L8" s="291">
        <f t="shared" si="1"/>
        <v>263</v>
      </c>
      <c r="M8" s="71">
        <v>146</v>
      </c>
      <c r="N8" s="32">
        <v>58</v>
      </c>
      <c r="O8" s="32"/>
      <c r="P8" s="174"/>
      <c r="Q8" s="291">
        <f t="shared" si="2"/>
        <v>204</v>
      </c>
      <c r="R8" s="71">
        <v>140</v>
      </c>
      <c r="S8" s="32">
        <v>58</v>
      </c>
      <c r="T8" s="32">
        <v>43.5</v>
      </c>
      <c r="U8" s="174">
        <v>53</v>
      </c>
      <c r="V8" s="291">
        <f t="shared" si="3"/>
        <v>294.5</v>
      </c>
      <c r="W8" s="71">
        <v>114</v>
      </c>
      <c r="X8" s="32">
        <v>86</v>
      </c>
      <c r="Y8" s="32">
        <v>45</v>
      </c>
      <c r="Z8" s="174">
        <v>50</v>
      </c>
      <c r="AA8" s="291">
        <f t="shared" si="4"/>
        <v>295</v>
      </c>
      <c r="AB8" s="71">
        <v>132</v>
      </c>
      <c r="AC8" s="32">
        <v>44</v>
      </c>
      <c r="AD8" s="32">
        <v>43.5</v>
      </c>
      <c r="AE8" s="174">
        <v>80</v>
      </c>
      <c r="AF8" s="291">
        <f t="shared" si="5"/>
        <v>299.5</v>
      </c>
      <c r="AG8" s="71">
        <v>132</v>
      </c>
      <c r="AH8" s="32"/>
      <c r="AI8" s="32"/>
      <c r="AJ8" s="174"/>
      <c r="AK8" s="299">
        <f t="shared" si="6"/>
        <v>132</v>
      </c>
      <c r="AL8" s="71">
        <v>140</v>
      </c>
      <c r="AM8" s="32"/>
      <c r="AN8" s="32"/>
      <c r="AO8" s="174"/>
      <c r="AP8" s="299">
        <f t="shared" si="7"/>
        <v>140</v>
      </c>
      <c r="AQ8" s="71">
        <v>130</v>
      </c>
      <c r="AR8" s="32">
        <v>45</v>
      </c>
      <c r="AS8" s="32">
        <v>47.5</v>
      </c>
      <c r="AT8" s="174">
        <v>62</v>
      </c>
      <c r="AU8" s="291">
        <f t="shared" si="8"/>
        <v>284.5</v>
      </c>
      <c r="AV8" s="71">
        <v>140</v>
      </c>
      <c r="AW8" s="32">
        <v>51.5</v>
      </c>
      <c r="AX8" s="32">
        <v>99</v>
      </c>
      <c r="AY8" s="174"/>
      <c r="AZ8" s="291">
        <f t="shared" si="9"/>
        <v>290.5</v>
      </c>
      <c r="BA8" s="302">
        <v>290</v>
      </c>
      <c r="BB8" s="303">
        <v>230</v>
      </c>
      <c r="BC8" s="294">
        <v>210</v>
      </c>
      <c r="BD8" s="301">
        <v>195</v>
      </c>
      <c r="BE8" s="300">
        <v>210</v>
      </c>
      <c r="BF8" s="292">
        <v>420</v>
      </c>
      <c r="BG8" s="292">
        <v>310</v>
      </c>
      <c r="BH8" s="144">
        <f>BG8+BF8+BC8+BB8+BA8+AZ8+AU8+AF8+AA8+V8+Q8+L8+G8</f>
        <v>3574.5</v>
      </c>
      <c r="BI8" s="88">
        <v>8</v>
      </c>
      <c r="BJ8" s="73">
        <v>106</v>
      </c>
      <c r="BK8" s="35">
        <v>99</v>
      </c>
      <c r="BL8" s="35">
        <v>94</v>
      </c>
      <c r="BM8" s="176">
        <v>90</v>
      </c>
      <c r="BN8" s="291">
        <f t="shared" si="10"/>
        <v>389</v>
      </c>
      <c r="BO8" s="71">
        <v>101</v>
      </c>
      <c r="BP8" s="32">
        <v>93</v>
      </c>
      <c r="BQ8" s="32">
        <v>92</v>
      </c>
      <c r="BR8" s="174">
        <v>81</v>
      </c>
      <c r="BS8" s="291">
        <f t="shared" si="11"/>
        <v>367</v>
      </c>
      <c r="BT8" s="71">
        <v>137</v>
      </c>
      <c r="BU8" s="32"/>
      <c r="BV8" s="32"/>
      <c r="BW8" s="174"/>
      <c r="BX8" s="299">
        <f t="shared" si="12"/>
        <v>137</v>
      </c>
      <c r="BY8" s="71">
        <v>111</v>
      </c>
      <c r="BZ8" s="32">
        <v>110</v>
      </c>
      <c r="CA8" s="32"/>
      <c r="CB8" s="174">
        <v>53</v>
      </c>
      <c r="CC8" s="291">
        <f t="shared" si="13"/>
        <v>274</v>
      </c>
      <c r="CD8" s="73">
        <v>130</v>
      </c>
      <c r="CE8" s="35">
        <v>128</v>
      </c>
      <c r="CF8" s="35">
        <v>102</v>
      </c>
      <c r="CG8" s="176">
        <v>63</v>
      </c>
      <c r="CH8" s="291">
        <f t="shared" si="14"/>
        <v>423</v>
      </c>
      <c r="CI8" s="73">
        <v>130</v>
      </c>
      <c r="CJ8" s="35">
        <v>112</v>
      </c>
      <c r="CK8" s="35">
        <v>59</v>
      </c>
      <c r="CL8" s="176">
        <v>47</v>
      </c>
      <c r="CM8" s="291">
        <f t="shared" si="15"/>
        <v>348</v>
      </c>
      <c r="CN8" s="73">
        <v>116</v>
      </c>
      <c r="CO8" s="35">
        <v>59</v>
      </c>
      <c r="CP8" s="35"/>
      <c r="CQ8" s="176"/>
      <c r="CR8" s="291">
        <f t="shared" si="16"/>
        <v>175</v>
      </c>
      <c r="CS8" s="73">
        <v>143</v>
      </c>
      <c r="CT8" s="35"/>
      <c r="CU8" s="35"/>
      <c r="CV8" s="176"/>
      <c r="CW8" s="299">
        <f t="shared" si="17"/>
        <v>143</v>
      </c>
      <c r="CX8" s="71">
        <v>132</v>
      </c>
      <c r="CY8" s="32">
        <v>128</v>
      </c>
      <c r="CZ8" s="32">
        <v>118</v>
      </c>
      <c r="DA8" s="174">
        <v>115</v>
      </c>
      <c r="DB8" s="291">
        <f t="shared" si="18"/>
        <v>493</v>
      </c>
      <c r="DC8" s="73">
        <v>120</v>
      </c>
      <c r="DD8" s="35">
        <v>52.5</v>
      </c>
      <c r="DE8" s="35"/>
      <c r="DF8" s="176"/>
      <c r="DG8" s="291">
        <f t="shared" si="19"/>
        <v>172.5</v>
      </c>
      <c r="DH8" s="293">
        <v>330</v>
      </c>
      <c r="DI8" s="292">
        <v>360</v>
      </c>
      <c r="DJ8" s="292">
        <v>210</v>
      </c>
      <c r="DK8" s="301">
        <v>195</v>
      </c>
      <c r="DL8" s="301">
        <v>210</v>
      </c>
      <c r="DM8" s="292">
        <v>390</v>
      </c>
      <c r="DN8" s="292">
        <v>450</v>
      </c>
      <c r="DO8" s="84">
        <f>DN8+DM8+DJ8+DI8+DH8+DG8+DB8+CR8+CM8+CH8+CC8+BS8+BN8</f>
        <v>4381.5</v>
      </c>
      <c r="DP8" s="204">
        <v>5</v>
      </c>
      <c r="DQ8" s="323">
        <f t="shared" si="20"/>
        <v>7956</v>
      </c>
      <c r="DR8" s="50">
        <v>4</v>
      </c>
    </row>
    <row r="9" spans="1:122" ht="16.5" customHeight="1">
      <c r="A9" s="54">
        <v>5</v>
      </c>
      <c r="B9" s="287" t="s">
        <v>94</v>
      </c>
      <c r="C9" s="5">
        <v>107</v>
      </c>
      <c r="D9" s="3">
        <v>104</v>
      </c>
      <c r="E9" s="3">
        <v>97</v>
      </c>
      <c r="F9" s="101">
        <v>89</v>
      </c>
      <c r="G9" s="291">
        <f t="shared" si="0"/>
        <v>397</v>
      </c>
      <c r="H9" s="71">
        <v>115</v>
      </c>
      <c r="I9" s="32">
        <v>100</v>
      </c>
      <c r="J9" s="32">
        <v>95</v>
      </c>
      <c r="K9" s="174">
        <v>94</v>
      </c>
      <c r="L9" s="291">
        <f t="shared" si="1"/>
        <v>404</v>
      </c>
      <c r="M9" s="71">
        <v>114</v>
      </c>
      <c r="N9" s="32">
        <v>111</v>
      </c>
      <c r="O9" s="32">
        <v>110</v>
      </c>
      <c r="P9" s="174">
        <v>108</v>
      </c>
      <c r="Q9" s="291">
        <f t="shared" si="2"/>
        <v>443</v>
      </c>
      <c r="R9" s="71">
        <v>137</v>
      </c>
      <c r="S9" s="32">
        <v>112</v>
      </c>
      <c r="T9" s="32">
        <v>104</v>
      </c>
      <c r="U9" s="174">
        <v>86</v>
      </c>
      <c r="V9" s="291">
        <f t="shared" si="3"/>
        <v>439</v>
      </c>
      <c r="W9" s="71">
        <v>105</v>
      </c>
      <c r="X9" s="32">
        <v>104</v>
      </c>
      <c r="Y9" s="32">
        <v>89</v>
      </c>
      <c r="Z9" s="174">
        <v>84</v>
      </c>
      <c r="AA9" s="291">
        <f t="shared" si="4"/>
        <v>382</v>
      </c>
      <c r="AB9" s="66">
        <v>113</v>
      </c>
      <c r="AC9" s="3">
        <v>105</v>
      </c>
      <c r="AD9" s="3">
        <v>90</v>
      </c>
      <c r="AE9" s="101">
        <v>83</v>
      </c>
      <c r="AF9" s="291">
        <f t="shared" si="5"/>
        <v>391</v>
      </c>
      <c r="AG9" s="66">
        <v>146</v>
      </c>
      <c r="AH9" s="3">
        <v>108</v>
      </c>
      <c r="AI9" s="3">
        <v>105</v>
      </c>
      <c r="AJ9" s="101"/>
      <c r="AK9" s="299">
        <f t="shared" si="6"/>
        <v>359</v>
      </c>
      <c r="AL9" s="66">
        <v>108</v>
      </c>
      <c r="AM9" s="3">
        <v>104</v>
      </c>
      <c r="AN9" s="3"/>
      <c r="AO9" s="101"/>
      <c r="AP9" s="299">
        <f t="shared" si="7"/>
        <v>212</v>
      </c>
      <c r="AQ9" s="66">
        <v>137</v>
      </c>
      <c r="AR9" s="3">
        <v>107</v>
      </c>
      <c r="AS9" s="3">
        <v>99</v>
      </c>
      <c r="AT9" s="101">
        <v>85</v>
      </c>
      <c r="AU9" s="291">
        <f t="shared" si="8"/>
        <v>428</v>
      </c>
      <c r="AV9" s="66">
        <v>130</v>
      </c>
      <c r="AW9" s="3">
        <v>120</v>
      </c>
      <c r="AX9" s="3">
        <v>111</v>
      </c>
      <c r="AY9" s="101"/>
      <c r="AZ9" s="291">
        <f t="shared" si="9"/>
        <v>361</v>
      </c>
      <c r="BA9" s="298">
        <v>360</v>
      </c>
      <c r="BB9" s="294">
        <v>220</v>
      </c>
      <c r="BC9" s="294">
        <v>145</v>
      </c>
      <c r="BD9" s="294">
        <v>210</v>
      </c>
      <c r="BE9" s="294">
        <v>145</v>
      </c>
      <c r="BF9" s="300">
        <v>0</v>
      </c>
      <c r="BG9" s="300">
        <v>0</v>
      </c>
      <c r="BH9" s="144">
        <f>BE9+BD9+BC9+BB9+BA9+AZ9+AU9+AF9+AA9+V9+Q9+L9+G9</f>
        <v>4325</v>
      </c>
      <c r="BI9" s="88">
        <v>5</v>
      </c>
      <c r="BJ9" s="73">
        <v>150</v>
      </c>
      <c r="BK9" s="35">
        <v>146</v>
      </c>
      <c r="BL9" s="35">
        <v>111</v>
      </c>
      <c r="BM9" s="176">
        <v>96</v>
      </c>
      <c r="BN9" s="291">
        <f t="shared" si="10"/>
        <v>503</v>
      </c>
      <c r="BO9" s="71">
        <v>140</v>
      </c>
      <c r="BP9" s="32">
        <v>114</v>
      </c>
      <c r="BQ9" s="32">
        <v>99</v>
      </c>
      <c r="BR9" s="174">
        <v>75</v>
      </c>
      <c r="BS9" s="291">
        <f t="shared" si="11"/>
        <v>428</v>
      </c>
      <c r="BT9" s="71">
        <v>124</v>
      </c>
      <c r="BU9" s="32">
        <v>115</v>
      </c>
      <c r="BV9" s="32"/>
      <c r="BW9" s="174"/>
      <c r="BX9" s="291">
        <f t="shared" si="12"/>
        <v>239</v>
      </c>
      <c r="BY9" s="71">
        <v>118</v>
      </c>
      <c r="BZ9" s="32">
        <v>109</v>
      </c>
      <c r="CA9" s="32">
        <v>92</v>
      </c>
      <c r="CB9" s="174">
        <v>82</v>
      </c>
      <c r="CC9" s="291">
        <f t="shared" si="13"/>
        <v>401</v>
      </c>
      <c r="CD9" s="73">
        <v>150</v>
      </c>
      <c r="CE9" s="35">
        <v>116</v>
      </c>
      <c r="CF9" s="35">
        <v>96</v>
      </c>
      <c r="CG9" s="176">
        <v>82</v>
      </c>
      <c r="CH9" s="291">
        <f t="shared" si="14"/>
        <v>444</v>
      </c>
      <c r="CI9" s="73">
        <v>143</v>
      </c>
      <c r="CJ9" s="35">
        <v>114</v>
      </c>
      <c r="CK9" s="35">
        <v>89</v>
      </c>
      <c r="CL9" s="176"/>
      <c r="CM9" s="291">
        <f t="shared" si="15"/>
        <v>346</v>
      </c>
      <c r="CN9" s="73"/>
      <c r="CO9" s="35"/>
      <c r="CP9" s="35"/>
      <c r="CQ9" s="176"/>
      <c r="CR9" s="299">
        <f t="shared" si="16"/>
        <v>0</v>
      </c>
      <c r="CS9" s="73">
        <v>126</v>
      </c>
      <c r="CT9" s="35"/>
      <c r="CU9" s="35"/>
      <c r="CV9" s="176"/>
      <c r="CW9" s="291">
        <f t="shared" si="17"/>
        <v>126</v>
      </c>
      <c r="CX9" s="71">
        <v>101</v>
      </c>
      <c r="CY9" s="32"/>
      <c r="CZ9" s="32"/>
      <c r="DA9" s="174"/>
      <c r="DB9" s="299">
        <f t="shared" si="18"/>
        <v>101</v>
      </c>
      <c r="DC9" s="73">
        <v>106</v>
      </c>
      <c r="DD9" s="35"/>
      <c r="DE9" s="35"/>
      <c r="DF9" s="176"/>
      <c r="DG9" s="291">
        <f t="shared" si="19"/>
        <v>106</v>
      </c>
      <c r="DH9" s="293">
        <v>62.5</v>
      </c>
      <c r="DI9" s="292">
        <v>420</v>
      </c>
      <c r="DJ9" s="292">
        <v>145</v>
      </c>
      <c r="DK9" s="292">
        <v>210</v>
      </c>
      <c r="DL9" s="292">
        <v>145</v>
      </c>
      <c r="DM9" s="301">
        <v>0</v>
      </c>
      <c r="DN9" s="301">
        <v>0</v>
      </c>
      <c r="DO9" s="84">
        <f>DL9+DK9+DJ9+DI9+DH9+DG9+CW9+CM9+CH9+CC9+BX9+BS9+BN9</f>
        <v>3575.5</v>
      </c>
      <c r="DP9" s="204">
        <v>8</v>
      </c>
      <c r="DQ9" s="323">
        <f t="shared" si="20"/>
        <v>7900.5</v>
      </c>
      <c r="DR9" s="50">
        <v>5</v>
      </c>
    </row>
    <row r="10" spans="1:122" ht="16.5" customHeight="1">
      <c r="A10" s="54">
        <v>6</v>
      </c>
      <c r="B10" s="287" t="s">
        <v>7</v>
      </c>
      <c r="C10" s="34">
        <v>109</v>
      </c>
      <c r="D10" s="35">
        <v>102</v>
      </c>
      <c r="E10" s="35">
        <v>84</v>
      </c>
      <c r="F10" s="176">
        <v>47</v>
      </c>
      <c r="G10" s="291">
        <f t="shared" si="0"/>
        <v>342</v>
      </c>
      <c r="H10" s="71">
        <v>101</v>
      </c>
      <c r="I10" s="32">
        <v>92</v>
      </c>
      <c r="J10" s="32">
        <v>89</v>
      </c>
      <c r="K10" s="174">
        <v>39.5</v>
      </c>
      <c r="L10" s="291">
        <f t="shared" si="1"/>
        <v>321.5</v>
      </c>
      <c r="M10" s="71"/>
      <c r="N10" s="32"/>
      <c r="O10" s="32"/>
      <c r="P10" s="174"/>
      <c r="Q10" s="299">
        <f t="shared" si="2"/>
        <v>0</v>
      </c>
      <c r="R10" s="71">
        <v>114</v>
      </c>
      <c r="S10" s="32">
        <v>40</v>
      </c>
      <c r="T10" s="32">
        <v>78</v>
      </c>
      <c r="U10" s="174">
        <v>77</v>
      </c>
      <c r="V10" s="291">
        <f t="shared" si="3"/>
        <v>309</v>
      </c>
      <c r="W10" s="71">
        <v>101</v>
      </c>
      <c r="X10" s="32">
        <v>97</v>
      </c>
      <c r="Y10" s="32">
        <v>58</v>
      </c>
      <c r="Z10" s="174">
        <v>34</v>
      </c>
      <c r="AA10" s="291">
        <f t="shared" si="4"/>
        <v>290</v>
      </c>
      <c r="AB10" s="73">
        <v>103</v>
      </c>
      <c r="AC10" s="309">
        <v>84</v>
      </c>
      <c r="AD10" s="35"/>
      <c r="AE10" s="176"/>
      <c r="AF10" s="291">
        <f t="shared" si="5"/>
        <v>187</v>
      </c>
      <c r="AG10" s="73">
        <v>107</v>
      </c>
      <c r="AH10" s="35"/>
      <c r="AI10" s="35"/>
      <c r="AJ10" s="176"/>
      <c r="AK10" s="299">
        <f t="shared" si="6"/>
        <v>107</v>
      </c>
      <c r="AL10" s="73">
        <v>114</v>
      </c>
      <c r="AM10" s="35">
        <v>56</v>
      </c>
      <c r="AN10" s="35">
        <v>53.5</v>
      </c>
      <c r="AO10" s="176">
        <v>102</v>
      </c>
      <c r="AP10" s="291">
        <f t="shared" si="7"/>
        <v>325.5</v>
      </c>
      <c r="AQ10" s="73">
        <v>128</v>
      </c>
      <c r="AR10" s="35">
        <v>106</v>
      </c>
      <c r="AS10" s="35">
        <v>104</v>
      </c>
      <c r="AT10" s="176">
        <v>46.5</v>
      </c>
      <c r="AU10" s="291">
        <f t="shared" si="8"/>
        <v>384.5</v>
      </c>
      <c r="AV10" s="73">
        <v>128</v>
      </c>
      <c r="AW10" s="35">
        <v>118</v>
      </c>
      <c r="AX10" s="35">
        <v>112</v>
      </c>
      <c r="AY10" s="176">
        <v>50.5</v>
      </c>
      <c r="AZ10" s="291">
        <f t="shared" si="9"/>
        <v>408.5</v>
      </c>
      <c r="BA10" s="298">
        <v>250</v>
      </c>
      <c r="BB10" s="294">
        <v>250</v>
      </c>
      <c r="BC10" s="300">
        <v>0</v>
      </c>
      <c r="BD10" s="300">
        <v>135</v>
      </c>
      <c r="BE10" s="294">
        <v>165</v>
      </c>
      <c r="BF10" s="294">
        <v>390</v>
      </c>
      <c r="BG10" s="294">
        <v>390</v>
      </c>
      <c r="BH10" s="144">
        <f>BG10+BF10+BE10+BB10+BA10+AZ10+AU10+AP10+AF10+AA10+V10+L10+G10</f>
        <v>4013</v>
      </c>
      <c r="BI10" s="88">
        <v>6</v>
      </c>
      <c r="BJ10" s="66">
        <v>130</v>
      </c>
      <c r="BK10" s="3">
        <v>110</v>
      </c>
      <c r="BL10" s="3"/>
      <c r="BM10" s="101"/>
      <c r="BN10" s="291">
        <f t="shared" si="10"/>
        <v>240</v>
      </c>
      <c r="BO10" s="71">
        <v>126</v>
      </c>
      <c r="BP10" s="32">
        <v>82</v>
      </c>
      <c r="BQ10" s="32"/>
      <c r="BR10" s="174"/>
      <c r="BS10" s="299">
        <f t="shared" si="11"/>
        <v>208</v>
      </c>
      <c r="BT10" s="71"/>
      <c r="BU10" s="32"/>
      <c r="BV10" s="32"/>
      <c r="BW10" s="174"/>
      <c r="BX10" s="299">
        <f t="shared" si="12"/>
        <v>0</v>
      </c>
      <c r="BY10" s="71">
        <v>140</v>
      </c>
      <c r="BZ10" s="32">
        <v>112</v>
      </c>
      <c r="CA10" s="32">
        <v>79</v>
      </c>
      <c r="CB10" s="174"/>
      <c r="CC10" s="291">
        <f t="shared" si="13"/>
        <v>331</v>
      </c>
      <c r="CD10" s="66">
        <v>124</v>
      </c>
      <c r="CE10" s="3">
        <v>118</v>
      </c>
      <c r="CF10" s="3">
        <v>103</v>
      </c>
      <c r="CG10" s="101">
        <v>89</v>
      </c>
      <c r="CH10" s="291">
        <f t="shared" si="14"/>
        <v>434</v>
      </c>
      <c r="CI10" s="66">
        <v>126</v>
      </c>
      <c r="CJ10" s="3">
        <v>122</v>
      </c>
      <c r="CK10" s="3">
        <v>107</v>
      </c>
      <c r="CL10" s="101"/>
      <c r="CM10" s="291">
        <f t="shared" si="15"/>
        <v>355</v>
      </c>
      <c r="CN10" s="66">
        <v>120</v>
      </c>
      <c r="CO10" s="3">
        <v>111</v>
      </c>
      <c r="CP10" s="3">
        <v>106</v>
      </c>
      <c r="CQ10" s="101"/>
      <c r="CR10" s="291">
        <f t="shared" si="16"/>
        <v>337</v>
      </c>
      <c r="CS10" s="66">
        <v>137</v>
      </c>
      <c r="CT10" s="3">
        <v>134</v>
      </c>
      <c r="CU10" s="3">
        <v>130</v>
      </c>
      <c r="CV10" s="101"/>
      <c r="CW10" s="291">
        <f t="shared" si="17"/>
        <v>401</v>
      </c>
      <c r="CX10" s="71">
        <v>146</v>
      </c>
      <c r="CY10" s="32">
        <v>126</v>
      </c>
      <c r="CZ10" s="32">
        <v>111</v>
      </c>
      <c r="DA10" s="174">
        <v>110</v>
      </c>
      <c r="DB10" s="291">
        <f t="shared" si="18"/>
        <v>493</v>
      </c>
      <c r="DC10" s="66">
        <v>146</v>
      </c>
      <c r="DD10" s="3">
        <v>116</v>
      </c>
      <c r="DE10" s="3">
        <v>114</v>
      </c>
      <c r="DF10" s="101"/>
      <c r="DG10" s="291">
        <f t="shared" si="19"/>
        <v>376</v>
      </c>
      <c r="DH10" s="293">
        <v>290</v>
      </c>
      <c r="DI10" s="292">
        <v>250</v>
      </c>
      <c r="DJ10" s="292">
        <v>0</v>
      </c>
      <c r="DK10" s="292">
        <v>135</v>
      </c>
      <c r="DL10" s="292">
        <v>165</v>
      </c>
      <c r="DM10" s="301">
        <v>0</v>
      </c>
      <c r="DN10" s="301">
        <v>0</v>
      </c>
      <c r="DO10" s="84">
        <f>DL10+DK10+DJ10+DI10+DH10+DG10+DB10+CW10+CR10+CM10+CH10+CC10+BN10</f>
        <v>3807</v>
      </c>
      <c r="DP10" s="204">
        <v>6</v>
      </c>
      <c r="DQ10" s="323">
        <f t="shared" si="20"/>
        <v>7820</v>
      </c>
      <c r="DR10" s="50">
        <v>6</v>
      </c>
    </row>
    <row r="11" spans="1:122" ht="16.5" customHeight="1">
      <c r="A11" s="54">
        <v>7</v>
      </c>
      <c r="B11" s="288" t="s">
        <v>10</v>
      </c>
      <c r="C11" s="5">
        <v>146</v>
      </c>
      <c r="D11" s="3">
        <v>143</v>
      </c>
      <c r="E11" s="3">
        <v>140</v>
      </c>
      <c r="F11" s="101">
        <v>120</v>
      </c>
      <c r="G11" s="291">
        <f t="shared" si="0"/>
        <v>549</v>
      </c>
      <c r="H11" s="71">
        <v>132</v>
      </c>
      <c r="I11" s="32">
        <v>126</v>
      </c>
      <c r="J11" s="32">
        <v>97</v>
      </c>
      <c r="K11" s="174">
        <v>87</v>
      </c>
      <c r="L11" s="291">
        <f t="shared" si="1"/>
        <v>442</v>
      </c>
      <c r="M11" s="71">
        <v>143</v>
      </c>
      <c r="N11" s="32">
        <v>137</v>
      </c>
      <c r="O11" s="32">
        <v>118</v>
      </c>
      <c r="P11" s="174"/>
      <c r="Q11" s="291">
        <f t="shared" si="2"/>
        <v>398</v>
      </c>
      <c r="R11" s="71">
        <v>134</v>
      </c>
      <c r="S11" s="32">
        <v>110</v>
      </c>
      <c r="T11" s="32">
        <v>109</v>
      </c>
      <c r="U11" s="174">
        <v>107</v>
      </c>
      <c r="V11" s="291">
        <f t="shared" si="3"/>
        <v>460</v>
      </c>
      <c r="W11" s="71">
        <v>140</v>
      </c>
      <c r="X11" s="32">
        <v>113</v>
      </c>
      <c r="Y11" s="32">
        <v>107</v>
      </c>
      <c r="Z11" s="174">
        <v>95</v>
      </c>
      <c r="AA11" s="291">
        <f t="shared" si="4"/>
        <v>455</v>
      </c>
      <c r="AB11" s="66">
        <v>150</v>
      </c>
      <c r="AC11" s="3">
        <v>115</v>
      </c>
      <c r="AD11" s="3">
        <v>106</v>
      </c>
      <c r="AE11" s="101">
        <v>97</v>
      </c>
      <c r="AF11" s="291">
        <f t="shared" si="5"/>
        <v>468</v>
      </c>
      <c r="AG11" s="66">
        <v>118</v>
      </c>
      <c r="AH11" s="3"/>
      <c r="AI11" s="3"/>
      <c r="AJ11" s="101"/>
      <c r="AK11" s="299">
        <f t="shared" si="6"/>
        <v>118</v>
      </c>
      <c r="AL11" s="66">
        <v>118</v>
      </c>
      <c r="AM11" s="3">
        <v>116</v>
      </c>
      <c r="AN11" s="3">
        <v>113</v>
      </c>
      <c r="AO11" s="101"/>
      <c r="AP11" s="291">
        <f t="shared" si="7"/>
        <v>347</v>
      </c>
      <c r="AQ11" s="66">
        <v>132</v>
      </c>
      <c r="AR11" s="3"/>
      <c r="AS11" s="3"/>
      <c r="AT11" s="101"/>
      <c r="AU11" s="299">
        <f t="shared" si="8"/>
        <v>132</v>
      </c>
      <c r="AV11" s="66">
        <v>124</v>
      </c>
      <c r="AW11" s="3">
        <v>108</v>
      </c>
      <c r="AX11" s="3"/>
      <c r="AY11" s="101"/>
      <c r="AZ11" s="291">
        <f t="shared" si="9"/>
        <v>232</v>
      </c>
      <c r="BA11" s="298">
        <v>310</v>
      </c>
      <c r="BB11" s="297">
        <v>330</v>
      </c>
      <c r="BC11" s="294">
        <v>165</v>
      </c>
      <c r="BD11" s="300">
        <v>145</v>
      </c>
      <c r="BE11" s="300">
        <v>105</v>
      </c>
      <c r="BF11" s="294">
        <v>360</v>
      </c>
      <c r="BG11" s="292">
        <v>360</v>
      </c>
      <c r="BH11" s="144">
        <f>G11+L11+Q11+V11+AA11+AF11+AP11+AZ11+BA11+BB11+BC11+BF11+BG11</f>
        <v>4876</v>
      </c>
      <c r="BI11" s="88">
        <v>4</v>
      </c>
      <c r="BJ11" s="71">
        <v>104</v>
      </c>
      <c r="BK11" s="32">
        <v>74</v>
      </c>
      <c r="BL11" s="32">
        <v>72</v>
      </c>
      <c r="BM11" s="174"/>
      <c r="BN11" s="291">
        <f t="shared" si="10"/>
        <v>250</v>
      </c>
      <c r="BO11" s="71">
        <v>88</v>
      </c>
      <c r="BP11" s="32">
        <v>85</v>
      </c>
      <c r="BQ11" s="32">
        <v>77</v>
      </c>
      <c r="BR11" s="174"/>
      <c r="BS11" s="291">
        <f t="shared" si="11"/>
        <v>250</v>
      </c>
      <c r="BT11" s="71">
        <v>116</v>
      </c>
      <c r="BU11" s="32">
        <v>111</v>
      </c>
      <c r="BV11" s="32"/>
      <c r="BW11" s="174"/>
      <c r="BX11" s="291">
        <f t="shared" si="12"/>
        <v>227</v>
      </c>
      <c r="BY11" s="71">
        <v>113</v>
      </c>
      <c r="BZ11" s="32">
        <v>93</v>
      </c>
      <c r="CA11" s="32"/>
      <c r="CB11" s="174"/>
      <c r="CC11" s="291">
        <f t="shared" si="13"/>
        <v>206</v>
      </c>
      <c r="CD11" s="71">
        <v>86</v>
      </c>
      <c r="CE11" s="32">
        <v>84</v>
      </c>
      <c r="CF11" s="32"/>
      <c r="CG11" s="174"/>
      <c r="CH11" s="291">
        <f t="shared" si="14"/>
        <v>170</v>
      </c>
      <c r="CI11" s="71">
        <v>96</v>
      </c>
      <c r="CJ11" s="32">
        <v>90</v>
      </c>
      <c r="CK11" s="32"/>
      <c r="CL11" s="174"/>
      <c r="CM11" s="291">
        <f t="shared" si="15"/>
        <v>186</v>
      </c>
      <c r="CN11" s="71">
        <v>101</v>
      </c>
      <c r="CO11" s="32"/>
      <c r="CP11" s="32"/>
      <c r="CQ11" s="174"/>
      <c r="CR11" s="299">
        <f t="shared" si="16"/>
        <v>101</v>
      </c>
      <c r="CS11" s="71">
        <v>107</v>
      </c>
      <c r="CT11" s="32">
        <v>105</v>
      </c>
      <c r="CU11" s="32"/>
      <c r="CV11" s="174"/>
      <c r="CW11" s="291">
        <f t="shared" si="17"/>
        <v>212</v>
      </c>
      <c r="CX11" s="71">
        <v>96</v>
      </c>
      <c r="CY11" s="32">
        <v>91</v>
      </c>
      <c r="CZ11" s="32"/>
      <c r="DA11" s="174"/>
      <c r="DB11" s="291">
        <f t="shared" si="18"/>
        <v>187</v>
      </c>
      <c r="DC11" s="71"/>
      <c r="DD11" s="32"/>
      <c r="DE11" s="32"/>
      <c r="DF11" s="174"/>
      <c r="DG11" s="299">
        <f t="shared" si="19"/>
        <v>0</v>
      </c>
      <c r="DH11" s="293">
        <v>62.5</v>
      </c>
      <c r="DI11" s="303">
        <v>172.5</v>
      </c>
      <c r="DJ11" s="292">
        <v>165</v>
      </c>
      <c r="DK11" s="292">
        <v>145</v>
      </c>
      <c r="DL11" s="292">
        <v>105</v>
      </c>
      <c r="DM11" s="301">
        <v>0</v>
      </c>
      <c r="DN11" s="301">
        <v>0</v>
      </c>
      <c r="DO11" s="84">
        <f>DL11+DK11+DJ11+DI11+DH11+DB11+CW11+CM11+CH11+CC11+BX11+BS11+BN11</f>
        <v>2338</v>
      </c>
      <c r="DP11" s="204">
        <v>10</v>
      </c>
      <c r="DQ11" s="323">
        <f t="shared" si="20"/>
        <v>7214</v>
      </c>
      <c r="DR11" s="50">
        <v>7</v>
      </c>
    </row>
    <row r="12" spans="1:122" ht="16.5" customHeight="1">
      <c r="A12" s="54">
        <v>8</v>
      </c>
      <c r="B12" s="287" t="s">
        <v>5</v>
      </c>
      <c r="C12" s="34">
        <v>137</v>
      </c>
      <c r="D12" s="35">
        <v>57</v>
      </c>
      <c r="E12" s="35">
        <v>98</v>
      </c>
      <c r="F12" s="176">
        <v>38</v>
      </c>
      <c r="G12" s="291">
        <f t="shared" si="0"/>
        <v>330</v>
      </c>
      <c r="H12" s="71">
        <v>137</v>
      </c>
      <c r="I12" s="32">
        <v>65</v>
      </c>
      <c r="J12" s="32">
        <v>53</v>
      </c>
      <c r="K12" s="174">
        <v>90</v>
      </c>
      <c r="L12" s="291">
        <f t="shared" si="1"/>
        <v>345</v>
      </c>
      <c r="M12" s="71"/>
      <c r="N12" s="32"/>
      <c r="O12" s="32"/>
      <c r="P12" s="174"/>
      <c r="Q12" s="299">
        <f t="shared" si="2"/>
        <v>0</v>
      </c>
      <c r="R12" s="71">
        <v>101</v>
      </c>
      <c r="S12" s="32">
        <v>46.5</v>
      </c>
      <c r="T12" s="32">
        <v>42.5</v>
      </c>
      <c r="U12" s="174"/>
      <c r="V12" s="291">
        <f t="shared" si="3"/>
        <v>190</v>
      </c>
      <c r="W12" s="71">
        <v>128</v>
      </c>
      <c r="X12" s="32">
        <v>57.5</v>
      </c>
      <c r="Y12" s="32">
        <v>112</v>
      </c>
      <c r="Z12" s="174">
        <v>41.5</v>
      </c>
      <c r="AA12" s="291">
        <f t="shared" si="4"/>
        <v>339</v>
      </c>
      <c r="AB12" s="73">
        <v>65</v>
      </c>
      <c r="AC12" s="35">
        <v>128</v>
      </c>
      <c r="AD12" s="35">
        <v>111</v>
      </c>
      <c r="AE12" s="176">
        <v>94</v>
      </c>
      <c r="AF12" s="291">
        <f t="shared" si="5"/>
        <v>398</v>
      </c>
      <c r="AG12" s="73">
        <v>150</v>
      </c>
      <c r="AH12" s="35">
        <v>112</v>
      </c>
      <c r="AI12" s="35"/>
      <c r="AJ12" s="176"/>
      <c r="AK12" s="291">
        <f t="shared" si="6"/>
        <v>262</v>
      </c>
      <c r="AL12" s="73">
        <v>71.5</v>
      </c>
      <c r="AM12" s="35"/>
      <c r="AN12" s="35"/>
      <c r="AO12" s="176"/>
      <c r="AP12" s="299">
        <f t="shared" si="7"/>
        <v>71.5</v>
      </c>
      <c r="AQ12" s="73">
        <v>73</v>
      </c>
      <c r="AR12" s="35">
        <v>57.5</v>
      </c>
      <c r="AS12" s="35">
        <v>83</v>
      </c>
      <c r="AT12" s="176"/>
      <c r="AU12" s="291">
        <f t="shared" si="8"/>
        <v>213.5</v>
      </c>
      <c r="AV12" s="73">
        <v>63</v>
      </c>
      <c r="AW12" s="35">
        <v>116</v>
      </c>
      <c r="AX12" s="35">
        <v>53.5</v>
      </c>
      <c r="AY12" s="176">
        <v>100</v>
      </c>
      <c r="AZ12" s="291">
        <f t="shared" si="9"/>
        <v>332.5</v>
      </c>
      <c r="BA12" s="298">
        <v>390</v>
      </c>
      <c r="BB12" s="294">
        <v>390</v>
      </c>
      <c r="BC12" s="300">
        <v>0</v>
      </c>
      <c r="BD12" s="300">
        <v>110</v>
      </c>
      <c r="BE12" s="294">
        <v>110</v>
      </c>
      <c r="BF12" s="294">
        <v>330</v>
      </c>
      <c r="BG12" s="294">
        <v>330</v>
      </c>
      <c r="BH12" s="144">
        <f>BG12+BF12+BE12+BB12+BA12+AZ12+AU12+AK12+AF12+AA12+V12+L12+G12</f>
        <v>3960</v>
      </c>
      <c r="BI12" s="88">
        <v>7</v>
      </c>
      <c r="BJ12" s="66">
        <v>134</v>
      </c>
      <c r="BK12" s="3">
        <v>95</v>
      </c>
      <c r="BL12" s="3">
        <v>73</v>
      </c>
      <c r="BM12" s="101">
        <v>68</v>
      </c>
      <c r="BN12" s="291">
        <f t="shared" si="10"/>
        <v>370</v>
      </c>
      <c r="BO12" s="71">
        <v>143</v>
      </c>
      <c r="BP12" s="32">
        <v>91</v>
      </c>
      <c r="BQ12" s="32">
        <v>76</v>
      </c>
      <c r="BR12" s="174"/>
      <c r="BS12" s="291">
        <f t="shared" si="11"/>
        <v>310</v>
      </c>
      <c r="BT12" s="71">
        <v>109</v>
      </c>
      <c r="BU12" s="32"/>
      <c r="BV12" s="32"/>
      <c r="BW12" s="174"/>
      <c r="BX12" s="291">
        <f t="shared" si="12"/>
        <v>109</v>
      </c>
      <c r="BY12" s="71">
        <v>126</v>
      </c>
      <c r="BZ12" s="32">
        <v>47</v>
      </c>
      <c r="CA12" s="32">
        <v>81</v>
      </c>
      <c r="CB12" s="174"/>
      <c r="CC12" s="291">
        <f t="shared" si="13"/>
        <v>254</v>
      </c>
      <c r="CD12" s="66">
        <v>146</v>
      </c>
      <c r="CE12" s="3">
        <v>108</v>
      </c>
      <c r="CF12" s="3">
        <v>88</v>
      </c>
      <c r="CG12" s="101">
        <v>72</v>
      </c>
      <c r="CH12" s="291">
        <f t="shared" si="14"/>
        <v>414</v>
      </c>
      <c r="CI12" s="66">
        <v>150</v>
      </c>
      <c r="CJ12" s="3">
        <v>99</v>
      </c>
      <c r="CK12" s="3"/>
      <c r="CL12" s="101"/>
      <c r="CM12" s="291">
        <f t="shared" si="15"/>
        <v>249</v>
      </c>
      <c r="CN12" s="66">
        <v>103</v>
      </c>
      <c r="CO12" s="3"/>
      <c r="CP12" s="3"/>
      <c r="CQ12" s="101"/>
      <c r="CR12" s="299">
        <f t="shared" si="16"/>
        <v>103</v>
      </c>
      <c r="CS12" s="66">
        <v>110</v>
      </c>
      <c r="CT12" s="3"/>
      <c r="CU12" s="66"/>
      <c r="CV12" s="101"/>
      <c r="CW12" s="291">
        <f t="shared" si="17"/>
        <v>110</v>
      </c>
      <c r="CX12" s="71">
        <v>100</v>
      </c>
      <c r="CY12" s="32"/>
      <c r="CZ12" s="32"/>
      <c r="DA12" s="174"/>
      <c r="DB12" s="299">
        <f t="shared" si="18"/>
        <v>100</v>
      </c>
      <c r="DC12" s="66">
        <v>118</v>
      </c>
      <c r="DD12" s="3">
        <v>52</v>
      </c>
      <c r="DE12" s="3">
        <v>102</v>
      </c>
      <c r="DF12" s="101"/>
      <c r="DG12" s="291">
        <f t="shared" si="19"/>
        <v>272</v>
      </c>
      <c r="DH12" s="317">
        <v>0</v>
      </c>
      <c r="DI12" s="292">
        <v>220</v>
      </c>
      <c r="DJ12" s="301">
        <v>0</v>
      </c>
      <c r="DK12" s="292">
        <v>110</v>
      </c>
      <c r="DL12" s="292">
        <v>110</v>
      </c>
      <c r="DM12" s="292">
        <v>360</v>
      </c>
      <c r="DN12" s="292">
        <v>330</v>
      </c>
      <c r="DO12" s="84">
        <f>DN12+DM12+DL12+DK12+DI12+DG12+CW12+CM12+CH12+CC12+BX12+BS12+BN12</f>
        <v>3218</v>
      </c>
      <c r="DP12" s="204">
        <v>9</v>
      </c>
      <c r="DQ12" s="323">
        <f t="shared" si="20"/>
        <v>7178</v>
      </c>
      <c r="DR12" s="50">
        <v>8</v>
      </c>
    </row>
    <row r="13" spans="1:122" ht="16.5" customHeight="1">
      <c r="A13" s="54">
        <v>9</v>
      </c>
      <c r="B13" s="287" t="s">
        <v>11</v>
      </c>
      <c r="C13" s="5">
        <v>43.5</v>
      </c>
      <c r="D13" s="3">
        <v>61</v>
      </c>
      <c r="E13" s="3"/>
      <c r="F13" s="101"/>
      <c r="G13" s="291">
        <f t="shared" si="0"/>
        <v>104.5</v>
      </c>
      <c r="H13" s="71">
        <v>54</v>
      </c>
      <c r="I13" s="32">
        <v>62</v>
      </c>
      <c r="J13" s="32"/>
      <c r="K13" s="174"/>
      <c r="L13" s="291">
        <f t="shared" si="1"/>
        <v>116</v>
      </c>
      <c r="M13" s="71">
        <v>66</v>
      </c>
      <c r="N13" s="32"/>
      <c r="O13" s="32"/>
      <c r="P13" s="174"/>
      <c r="Q13" s="291">
        <f t="shared" si="2"/>
        <v>66</v>
      </c>
      <c r="R13" s="71">
        <v>84</v>
      </c>
      <c r="S13" s="32">
        <v>30.5</v>
      </c>
      <c r="T13" s="32"/>
      <c r="U13" s="174"/>
      <c r="V13" s="291">
        <f t="shared" si="3"/>
        <v>114.5</v>
      </c>
      <c r="W13" s="71">
        <v>88</v>
      </c>
      <c r="X13" s="32">
        <v>71</v>
      </c>
      <c r="Y13" s="32">
        <v>35</v>
      </c>
      <c r="Z13" s="174"/>
      <c r="AA13" s="291">
        <f t="shared" si="4"/>
        <v>194</v>
      </c>
      <c r="AB13" s="66">
        <v>89</v>
      </c>
      <c r="AC13" s="3"/>
      <c r="AD13" s="3"/>
      <c r="AE13" s="101"/>
      <c r="AF13" s="291">
        <f t="shared" si="5"/>
        <v>89</v>
      </c>
      <c r="AG13" s="66"/>
      <c r="AH13" s="3"/>
      <c r="AI13" s="3"/>
      <c r="AJ13" s="101"/>
      <c r="AK13" s="299">
        <f t="shared" si="6"/>
        <v>0</v>
      </c>
      <c r="AL13" s="66"/>
      <c r="AM13" s="3"/>
      <c r="AN13" s="3"/>
      <c r="AO13" s="101"/>
      <c r="AP13" s="299">
        <f t="shared" si="7"/>
        <v>0</v>
      </c>
      <c r="AQ13" s="66">
        <v>54.5</v>
      </c>
      <c r="AR13" s="3"/>
      <c r="AS13" s="3"/>
      <c r="AT13" s="101"/>
      <c r="AU13" s="291">
        <f t="shared" si="8"/>
        <v>54.5</v>
      </c>
      <c r="AV13" s="66">
        <v>57</v>
      </c>
      <c r="AW13" s="3"/>
      <c r="AX13" s="3"/>
      <c r="AY13" s="101"/>
      <c r="AZ13" s="291">
        <f t="shared" si="9"/>
        <v>57</v>
      </c>
      <c r="BA13" s="298">
        <v>0</v>
      </c>
      <c r="BB13" s="292">
        <v>50</v>
      </c>
      <c r="BC13" s="294">
        <v>180</v>
      </c>
      <c r="BD13" s="294">
        <v>115</v>
      </c>
      <c r="BE13" s="294">
        <v>135</v>
      </c>
      <c r="BF13" s="300">
        <v>0</v>
      </c>
      <c r="BG13" s="300">
        <v>0</v>
      </c>
      <c r="BH13" s="144">
        <f>BE13+BD13+BC13+BB13+AZ13+AU13+AF13+AA13+V13+Q13+L13+G13</f>
        <v>1275.5</v>
      </c>
      <c r="BI13" s="88">
        <v>16</v>
      </c>
      <c r="BJ13" s="66">
        <v>124</v>
      </c>
      <c r="BK13" s="3">
        <v>122</v>
      </c>
      <c r="BL13" s="3">
        <v>103</v>
      </c>
      <c r="BM13" s="101">
        <v>78</v>
      </c>
      <c r="BN13" s="291">
        <f t="shared" si="10"/>
        <v>427</v>
      </c>
      <c r="BO13" s="71">
        <v>128</v>
      </c>
      <c r="BP13" s="32">
        <v>108</v>
      </c>
      <c r="BQ13" s="32">
        <v>103</v>
      </c>
      <c r="BR13" s="174">
        <v>87</v>
      </c>
      <c r="BS13" s="291">
        <f t="shared" si="11"/>
        <v>426</v>
      </c>
      <c r="BT13" s="71">
        <v>134</v>
      </c>
      <c r="BU13" s="32">
        <v>130</v>
      </c>
      <c r="BV13" s="32">
        <v>110</v>
      </c>
      <c r="BW13" s="174">
        <v>57</v>
      </c>
      <c r="BX13" s="291">
        <f t="shared" si="12"/>
        <v>431</v>
      </c>
      <c r="BY13" s="71">
        <v>132</v>
      </c>
      <c r="BZ13" s="32">
        <v>128</v>
      </c>
      <c r="CA13" s="32">
        <v>108</v>
      </c>
      <c r="CB13" s="174">
        <v>41.5</v>
      </c>
      <c r="CC13" s="291">
        <f t="shared" si="13"/>
        <v>409.5</v>
      </c>
      <c r="CD13" s="66">
        <v>122</v>
      </c>
      <c r="CE13" s="3">
        <v>60</v>
      </c>
      <c r="CF13" s="3">
        <v>85</v>
      </c>
      <c r="CG13" s="101">
        <v>73</v>
      </c>
      <c r="CH13" s="291">
        <f t="shared" si="14"/>
        <v>340</v>
      </c>
      <c r="CI13" s="66">
        <v>132</v>
      </c>
      <c r="CJ13" s="3">
        <v>54</v>
      </c>
      <c r="CK13" s="3">
        <v>47</v>
      </c>
      <c r="CL13" s="101"/>
      <c r="CM13" s="291">
        <f t="shared" si="15"/>
        <v>233</v>
      </c>
      <c r="CN13" s="66">
        <v>104</v>
      </c>
      <c r="CO13" s="3">
        <v>102</v>
      </c>
      <c r="CP13" s="3"/>
      <c r="CQ13" s="101"/>
      <c r="CR13" s="299">
        <f t="shared" si="16"/>
        <v>206</v>
      </c>
      <c r="CS13" s="66">
        <v>113</v>
      </c>
      <c r="CT13" s="3">
        <v>106</v>
      </c>
      <c r="CU13" s="3"/>
      <c r="CV13" s="101"/>
      <c r="CW13" s="299">
        <f t="shared" si="17"/>
        <v>219</v>
      </c>
      <c r="CX13" s="71">
        <v>108</v>
      </c>
      <c r="CY13" s="32">
        <v>95</v>
      </c>
      <c r="CZ13" s="32">
        <v>53</v>
      </c>
      <c r="DA13" s="174"/>
      <c r="DB13" s="291">
        <f t="shared" si="18"/>
        <v>256</v>
      </c>
      <c r="DC13" s="66">
        <v>140</v>
      </c>
      <c r="DD13" s="3">
        <v>134</v>
      </c>
      <c r="DE13" s="3">
        <v>122</v>
      </c>
      <c r="DF13" s="101">
        <v>52.5</v>
      </c>
      <c r="DG13" s="291">
        <f t="shared" si="19"/>
        <v>448.5</v>
      </c>
      <c r="DH13" s="321">
        <v>270</v>
      </c>
      <c r="DI13" s="292">
        <v>310</v>
      </c>
      <c r="DJ13" s="292">
        <v>180</v>
      </c>
      <c r="DK13" s="301">
        <v>115</v>
      </c>
      <c r="DL13" s="301">
        <v>135</v>
      </c>
      <c r="DM13" s="292">
        <v>420</v>
      </c>
      <c r="DN13" s="292">
        <v>420</v>
      </c>
      <c r="DO13" s="84">
        <f>DN13+DM13+DJ13+DI13+DH13+DG13+DB13+CM13+CH13+CC13+BX13+BS13+BN13</f>
        <v>4571</v>
      </c>
      <c r="DP13" s="204">
        <v>4</v>
      </c>
      <c r="DQ13" s="323">
        <f t="shared" si="20"/>
        <v>5846.5</v>
      </c>
      <c r="DR13" s="50">
        <v>9</v>
      </c>
    </row>
    <row r="14" spans="1:122" ht="16.5" customHeight="1">
      <c r="A14" s="54">
        <v>10</v>
      </c>
      <c r="B14" s="287" t="s">
        <v>15</v>
      </c>
      <c r="C14" s="34">
        <v>122</v>
      </c>
      <c r="D14" s="35">
        <v>101</v>
      </c>
      <c r="E14" s="35">
        <v>56</v>
      </c>
      <c r="F14" s="176"/>
      <c r="G14" s="291">
        <f t="shared" si="0"/>
        <v>279</v>
      </c>
      <c r="H14" s="71">
        <v>113</v>
      </c>
      <c r="I14" s="32">
        <v>91</v>
      </c>
      <c r="J14" s="32">
        <v>64</v>
      </c>
      <c r="K14" s="174"/>
      <c r="L14" s="291">
        <f t="shared" si="1"/>
        <v>268</v>
      </c>
      <c r="M14" s="71"/>
      <c r="N14" s="32"/>
      <c r="O14" s="32"/>
      <c r="P14" s="174"/>
      <c r="Q14" s="299">
        <f t="shared" si="2"/>
        <v>0</v>
      </c>
      <c r="R14" s="71">
        <v>75</v>
      </c>
      <c r="S14" s="32"/>
      <c r="T14" s="32"/>
      <c r="U14" s="174"/>
      <c r="V14" s="291">
        <f t="shared" si="3"/>
        <v>75</v>
      </c>
      <c r="W14" s="71">
        <v>126</v>
      </c>
      <c r="X14" s="32">
        <v>60</v>
      </c>
      <c r="Y14" s="32"/>
      <c r="Z14" s="174">
        <v>41.5</v>
      </c>
      <c r="AA14" s="291">
        <f t="shared" si="4"/>
        <v>227.5</v>
      </c>
      <c r="AB14" s="73">
        <v>49</v>
      </c>
      <c r="AC14" s="35"/>
      <c r="AD14" s="35"/>
      <c r="AE14" s="176"/>
      <c r="AF14" s="291">
        <f t="shared" si="5"/>
        <v>49</v>
      </c>
      <c r="AG14" s="73"/>
      <c r="AH14" s="35"/>
      <c r="AI14" s="35"/>
      <c r="AJ14" s="176"/>
      <c r="AK14" s="291">
        <f t="shared" si="6"/>
        <v>0</v>
      </c>
      <c r="AL14" s="73"/>
      <c r="AM14" s="35"/>
      <c r="AN14" s="35"/>
      <c r="AO14" s="176"/>
      <c r="AP14" s="299">
        <f t="shared" si="7"/>
        <v>0</v>
      </c>
      <c r="AQ14" s="73">
        <v>89</v>
      </c>
      <c r="AR14" s="35"/>
      <c r="AS14" s="35"/>
      <c r="AT14" s="176"/>
      <c r="AU14" s="291">
        <f t="shared" si="8"/>
        <v>89</v>
      </c>
      <c r="AV14" s="73">
        <v>106</v>
      </c>
      <c r="AW14" s="35"/>
      <c r="AX14" s="35"/>
      <c r="AY14" s="176"/>
      <c r="AZ14" s="291">
        <f t="shared" si="9"/>
        <v>106</v>
      </c>
      <c r="BA14" s="298">
        <v>0</v>
      </c>
      <c r="BB14" s="294">
        <v>240</v>
      </c>
      <c r="BC14" s="294">
        <v>0</v>
      </c>
      <c r="BD14" s="294">
        <v>155</v>
      </c>
      <c r="BE14" s="294">
        <v>95</v>
      </c>
      <c r="BF14" s="300">
        <v>0</v>
      </c>
      <c r="BG14" s="300">
        <v>0</v>
      </c>
      <c r="BH14" s="144">
        <f>BE14+BD14+BB14+AZ14+AU14+AK14+AF14+AA14+V14+L14+G14</f>
        <v>1583.5</v>
      </c>
      <c r="BI14" s="88">
        <v>12</v>
      </c>
      <c r="BJ14" s="66">
        <v>118</v>
      </c>
      <c r="BK14" s="3">
        <v>91</v>
      </c>
      <c r="BL14" s="3">
        <v>88</v>
      </c>
      <c r="BM14" s="101">
        <v>79</v>
      </c>
      <c r="BN14" s="291">
        <f t="shared" si="10"/>
        <v>376</v>
      </c>
      <c r="BO14" s="71">
        <v>116</v>
      </c>
      <c r="BP14" s="32">
        <v>107</v>
      </c>
      <c r="BQ14" s="32">
        <v>89</v>
      </c>
      <c r="BR14" s="174">
        <v>83</v>
      </c>
      <c r="BS14" s="291">
        <f t="shared" si="11"/>
        <v>395</v>
      </c>
      <c r="BT14" s="71">
        <v>113</v>
      </c>
      <c r="BU14" s="32"/>
      <c r="BV14" s="32"/>
      <c r="BW14" s="174"/>
      <c r="BX14" s="299">
        <f t="shared" si="12"/>
        <v>113</v>
      </c>
      <c r="BY14" s="71">
        <v>146</v>
      </c>
      <c r="BZ14" s="32">
        <v>134</v>
      </c>
      <c r="CA14" s="32">
        <v>122</v>
      </c>
      <c r="CB14" s="174">
        <v>96</v>
      </c>
      <c r="CC14" s="291">
        <f t="shared" si="13"/>
        <v>498</v>
      </c>
      <c r="CD14" s="66">
        <v>105</v>
      </c>
      <c r="CE14" s="3">
        <v>101</v>
      </c>
      <c r="CF14" s="3">
        <v>100</v>
      </c>
      <c r="CG14" s="101">
        <v>94</v>
      </c>
      <c r="CH14" s="291">
        <f t="shared" si="14"/>
        <v>400</v>
      </c>
      <c r="CI14" s="66">
        <v>110</v>
      </c>
      <c r="CJ14" s="3">
        <v>101</v>
      </c>
      <c r="CK14" s="3">
        <v>91</v>
      </c>
      <c r="CL14" s="101"/>
      <c r="CM14" s="291">
        <f t="shared" si="15"/>
        <v>302</v>
      </c>
      <c r="CN14" s="66">
        <v>140</v>
      </c>
      <c r="CO14" s="3">
        <v>137</v>
      </c>
      <c r="CP14" s="3">
        <v>126</v>
      </c>
      <c r="CQ14" s="101"/>
      <c r="CR14" s="291">
        <f t="shared" si="16"/>
        <v>403</v>
      </c>
      <c r="CS14" s="66">
        <v>120</v>
      </c>
      <c r="CT14" s="3">
        <v>108</v>
      </c>
      <c r="CU14" s="3"/>
      <c r="CV14" s="101"/>
      <c r="CW14" s="299">
        <f t="shared" si="17"/>
        <v>228</v>
      </c>
      <c r="CX14" s="71">
        <v>137</v>
      </c>
      <c r="CY14" s="32">
        <v>130</v>
      </c>
      <c r="CZ14" s="32"/>
      <c r="DA14" s="174"/>
      <c r="DB14" s="291">
        <f t="shared" si="18"/>
        <v>267</v>
      </c>
      <c r="DC14" s="66">
        <v>137</v>
      </c>
      <c r="DD14" s="3">
        <v>110</v>
      </c>
      <c r="DE14" s="3"/>
      <c r="DF14" s="101"/>
      <c r="DG14" s="291">
        <f t="shared" si="19"/>
        <v>247</v>
      </c>
      <c r="DH14" s="293">
        <v>390</v>
      </c>
      <c r="DI14" s="292">
        <v>270</v>
      </c>
      <c r="DJ14" s="292">
        <v>0</v>
      </c>
      <c r="DK14" s="292">
        <v>155</v>
      </c>
      <c r="DL14" s="292">
        <v>95</v>
      </c>
      <c r="DM14" s="301">
        <v>0</v>
      </c>
      <c r="DN14" s="301">
        <v>0</v>
      </c>
      <c r="DO14" s="84">
        <f>DL14+DK14+DI14+DH14+DG14+DB14+CR14+CM14+CH14+CC14+BS14+BN14</f>
        <v>3798</v>
      </c>
      <c r="DP14" s="204">
        <v>7</v>
      </c>
      <c r="DQ14" s="323">
        <f t="shared" si="20"/>
        <v>5381.5</v>
      </c>
      <c r="DR14" s="50">
        <v>10</v>
      </c>
    </row>
    <row r="15" spans="1:122" ht="16.5" customHeight="1">
      <c r="A15" s="54">
        <v>11</v>
      </c>
      <c r="B15" s="289" t="s">
        <v>8</v>
      </c>
      <c r="C15" s="40">
        <v>134</v>
      </c>
      <c r="D15" s="3">
        <v>92</v>
      </c>
      <c r="E15" s="3">
        <v>81</v>
      </c>
      <c r="F15" s="101">
        <v>34.5</v>
      </c>
      <c r="G15" s="291">
        <f t="shared" si="0"/>
        <v>341.5</v>
      </c>
      <c r="H15" s="71">
        <v>106</v>
      </c>
      <c r="I15" s="32">
        <v>48</v>
      </c>
      <c r="J15" s="32">
        <v>75</v>
      </c>
      <c r="K15" s="174">
        <v>63</v>
      </c>
      <c r="L15" s="291">
        <f t="shared" si="1"/>
        <v>292</v>
      </c>
      <c r="M15" s="71">
        <v>130</v>
      </c>
      <c r="N15" s="32">
        <v>126</v>
      </c>
      <c r="O15" s="32"/>
      <c r="P15" s="174"/>
      <c r="Q15" s="291">
        <f t="shared" si="2"/>
        <v>256</v>
      </c>
      <c r="R15" s="71">
        <v>124</v>
      </c>
      <c r="S15" s="32">
        <v>108</v>
      </c>
      <c r="T15" s="32">
        <v>91</v>
      </c>
      <c r="U15" s="174">
        <v>82</v>
      </c>
      <c r="V15" s="291">
        <f t="shared" si="3"/>
        <v>405</v>
      </c>
      <c r="W15" s="71">
        <v>109</v>
      </c>
      <c r="X15" s="32">
        <v>99</v>
      </c>
      <c r="Y15" s="32">
        <v>94</v>
      </c>
      <c r="Z15" s="174">
        <v>80</v>
      </c>
      <c r="AA15" s="291">
        <f t="shared" si="4"/>
        <v>382</v>
      </c>
      <c r="AB15" s="66">
        <v>107</v>
      </c>
      <c r="AC15" s="3">
        <v>93</v>
      </c>
      <c r="AD15" s="3">
        <v>91</v>
      </c>
      <c r="AE15" s="101">
        <v>86</v>
      </c>
      <c r="AF15" s="291">
        <f t="shared" si="5"/>
        <v>377</v>
      </c>
      <c r="AG15" s="66">
        <v>113</v>
      </c>
      <c r="AH15" s="3"/>
      <c r="AI15" s="3"/>
      <c r="AJ15" s="101"/>
      <c r="AK15" s="299">
        <f t="shared" si="6"/>
        <v>113</v>
      </c>
      <c r="AL15" s="66">
        <v>124</v>
      </c>
      <c r="AM15" s="3"/>
      <c r="AN15" s="3"/>
      <c r="AO15" s="101"/>
      <c r="AP15" s="299">
        <f t="shared" si="7"/>
        <v>124</v>
      </c>
      <c r="AQ15" s="66">
        <v>110</v>
      </c>
      <c r="AR15" s="3">
        <v>84</v>
      </c>
      <c r="AS15" s="3"/>
      <c r="AT15" s="101"/>
      <c r="AU15" s="291">
        <f t="shared" si="8"/>
        <v>194</v>
      </c>
      <c r="AV15" s="66">
        <v>134</v>
      </c>
      <c r="AW15" s="3">
        <v>110</v>
      </c>
      <c r="AX15" s="3">
        <v>51</v>
      </c>
      <c r="AY15" s="101"/>
      <c r="AZ15" s="291">
        <f t="shared" si="9"/>
        <v>295</v>
      </c>
      <c r="BA15" s="298">
        <v>270</v>
      </c>
      <c r="BB15" s="294">
        <v>150</v>
      </c>
      <c r="BC15" s="294">
        <v>155</v>
      </c>
      <c r="BD15" s="294">
        <v>0</v>
      </c>
      <c r="BE15" s="294">
        <v>0</v>
      </c>
      <c r="BF15" s="300">
        <v>0</v>
      </c>
      <c r="BG15" s="300">
        <v>0</v>
      </c>
      <c r="BH15" s="144">
        <f>BC15+BB15+BA15+AZ15+AU15+AF15+AA15+V15+Q15+L15+G15</f>
        <v>3117.5</v>
      </c>
      <c r="BI15" s="88">
        <v>9</v>
      </c>
      <c r="BJ15" s="66">
        <v>116</v>
      </c>
      <c r="BK15" s="3">
        <v>50.5</v>
      </c>
      <c r="BL15" s="3"/>
      <c r="BM15" s="101"/>
      <c r="BN15" s="291">
        <f t="shared" si="10"/>
        <v>166.5</v>
      </c>
      <c r="BO15" s="71">
        <v>97</v>
      </c>
      <c r="BP15" s="32">
        <v>43</v>
      </c>
      <c r="BQ15" s="32"/>
      <c r="BR15" s="174"/>
      <c r="BS15" s="291">
        <f t="shared" si="11"/>
        <v>140</v>
      </c>
      <c r="BT15" s="71">
        <v>143</v>
      </c>
      <c r="BU15" s="32">
        <v>57</v>
      </c>
      <c r="BV15" s="32"/>
      <c r="BW15" s="174"/>
      <c r="BX15" s="291">
        <f t="shared" si="12"/>
        <v>200</v>
      </c>
      <c r="BY15" s="71">
        <v>104</v>
      </c>
      <c r="BZ15" s="32">
        <v>41.5</v>
      </c>
      <c r="CA15" s="32"/>
      <c r="CB15" s="174"/>
      <c r="CC15" s="291">
        <f t="shared" si="13"/>
        <v>145.5</v>
      </c>
      <c r="CD15" s="66">
        <v>76</v>
      </c>
      <c r="CE15" s="3">
        <v>33</v>
      </c>
      <c r="CF15" s="3"/>
      <c r="CG15" s="101"/>
      <c r="CH15" s="291">
        <f t="shared" si="14"/>
        <v>109</v>
      </c>
      <c r="CI15" s="66"/>
      <c r="CJ15" s="3"/>
      <c r="CK15" s="3"/>
      <c r="CL15" s="101"/>
      <c r="CM15" s="299">
        <f t="shared" si="15"/>
        <v>0</v>
      </c>
      <c r="CN15" s="66"/>
      <c r="CO15" s="3"/>
      <c r="CP15" s="3"/>
      <c r="CQ15" s="101"/>
      <c r="CR15" s="299">
        <f t="shared" si="16"/>
        <v>0</v>
      </c>
      <c r="CS15" s="66">
        <v>124</v>
      </c>
      <c r="CT15" s="3"/>
      <c r="CU15" s="3"/>
      <c r="CV15" s="101"/>
      <c r="CW15" s="291">
        <f t="shared" si="17"/>
        <v>124</v>
      </c>
      <c r="CX15" s="71">
        <v>140</v>
      </c>
      <c r="CY15" s="32"/>
      <c r="CZ15" s="32"/>
      <c r="DA15" s="174">
        <v>53</v>
      </c>
      <c r="DB15" s="291">
        <f t="shared" si="18"/>
        <v>193</v>
      </c>
      <c r="DC15" s="66">
        <v>113</v>
      </c>
      <c r="DD15" s="3">
        <v>51.5</v>
      </c>
      <c r="DE15" s="3"/>
      <c r="DF15" s="101"/>
      <c r="DG15" s="291">
        <f t="shared" si="19"/>
        <v>164.5</v>
      </c>
      <c r="DH15" s="293">
        <v>62.5</v>
      </c>
      <c r="DI15" s="292">
        <v>0</v>
      </c>
      <c r="DJ15" s="292">
        <v>155</v>
      </c>
      <c r="DK15" s="301">
        <v>0</v>
      </c>
      <c r="DL15" s="301">
        <v>0</v>
      </c>
      <c r="DM15" s="292">
        <v>0</v>
      </c>
      <c r="DN15" s="292">
        <v>0</v>
      </c>
      <c r="DO15" s="84">
        <f>DJ15+DH15+DG15+DB15+CW15+CH15+CC15+BX15+BS15+BN15</f>
        <v>1460</v>
      </c>
      <c r="DP15" s="204">
        <v>13</v>
      </c>
      <c r="DQ15" s="323">
        <f t="shared" si="20"/>
        <v>4577.5</v>
      </c>
      <c r="DR15" s="50">
        <v>11</v>
      </c>
    </row>
    <row r="16" spans="1:122" ht="16.5" customHeight="1">
      <c r="A16" s="54">
        <v>12</v>
      </c>
      <c r="B16" s="287" t="s">
        <v>2</v>
      </c>
      <c r="C16" s="34">
        <v>150</v>
      </c>
      <c r="D16" s="35">
        <v>59</v>
      </c>
      <c r="E16" s="35">
        <v>58</v>
      </c>
      <c r="F16" s="176">
        <v>46</v>
      </c>
      <c r="G16" s="291">
        <f t="shared" si="0"/>
        <v>313</v>
      </c>
      <c r="H16" s="71">
        <v>143</v>
      </c>
      <c r="I16" s="32">
        <v>67</v>
      </c>
      <c r="J16" s="32">
        <v>56</v>
      </c>
      <c r="K16" s="174">
        <v>54</v>
      </c>
      <c r="L16" s="291">
        <f t="shared" si="1"/>
        <v>320</v>
      </c>
      <c r="M16" s="71"/>
      <c r="N16" s="32"/>
      <c r="O16" s="32"/>
      <c r="P16" s="174"/>
      <c r="Q16" s="299">
        <f t="shared" si="2"/>
        <v>0</v>
      </c>
      <c r="R16" s="71">
        <v>65</v>
      </c>
      <c r="S16" s="32">
        <v>105</v>
      </c>
      <c r="T16" s="32">
        <v>67</v>
      </c>
      <c r="U16" s="174">
        <v>59</v>
      </c>
      <c r="V16" s="291">
        <f t="shared" si="3"/>
        <v>296</v>
      </c>
      <c r="W16" s="71">
        <v>67</v>
      </c>
      <c r="X16" s="32">
        <v>120</v>
      </c>
      <c r="Y16" s="32">
        <v>85</v>
      </c>
      <c r="Z16" s="174">
        <v>52</v>
      </c>
      <c r="AA16" s="291">
        <f t="shared" si="4"/>
        <v>324</v>
      </c>
      <c r="AB16" s="73">
        <v>73</v>
      </c>
      <c r="AC16" s="35">
        <v>104</v>
      </c>
      <c r="AD16" s="35"/>
      <c r="AE16" s="176"/>
      <c r="AF16" s="291">
        <f t="shared" si="5"/>
        <v>177</v>
      </c>
      <c r="AG16" s="73">
        <v>124</v>
      </c>
      <c r="AH16" s="35"/>
      <c r="AI16" s="35"/>
      <c r="AJ16" s="176"/>
      <c r="AK16" s="291">
        <f t="shared" si="6"/>
        <v>124</v>
      </c>
      <c r="AL16" s="73">
        <v>120</v>
      </c>
      <c r="AM16" s="35"/>
      <c r="AN16" s="35"/>
      <c r="AO16" s="176"/>
      <c r="AP16" s="291">
        <f t="shared" si="7"/>
        <v>120</v>
      </c>
      <c r="AQ16" s="73">
        <v>150</v>
      </c>
      <c r="AR16" s="35"/>
      <c r="AS16" s="35"/>
      <c r="AT16" s="176"/>
      <c r="AU16" s="291">
        <f t="shared" si="8"/>
        <v>150</v>
      </c>
      <c r="AV16" s="73"/>
      <c r="AW16" s="35"/>
      <c r="AX16" s="35"/>
      <c r="AY16" s="176"/>
      <c r="AZ16" s="291">
        <f t="shared" si="9"/>
        <v>0</v>
      </c>
      <c r="BA16" s="298">
        <v>0</v>
      </c>
      <c r="BB16" s="295">
        <v>420</v>
      </c>
      <c r="BC16" s="295">
        <v>0</v>
      </c>
      <c r="BD16" s="295">
        <v>0</v>
      </c>
      <c r="BE16" s="294">
        <v>125</v>
      </c>
      <c r="BF16" s="300">
        <v>0</v>
      </c>
      <c r="BG16" s="318">
        <v>0</v>
      </c>
      <c r="BH16" s="93">
        <f>BE16+BB16+AU16+AP16+AK16+AF16+AA16+V16+L16+G16</f>
        <v>2369</v>
      </c>
      <c r="BI16" s="88">
        <v>10</v>
      </c>
      <c r="BJ16" s="73">
        <v>60</v>
      </c>
      <c r="BK16" s="35">
        <v>84</v>
      </c>
      <c r="BL16" s="35">
        <v>77</v>
      </c>
      <c r="BM16" s="176"/>
      <c r="BN16" s="291">
        <f t="shared" si="10"/>
        <v>221</v>
      </c>
      <c r="BO16" s="71">
        <v>67</v>
      </c>
      <c r="BP16" s="32">
        <v>78</v>
      </c>
      <c r="BQ16" s="32">
        <v>73</v>
      </c>
      <c r="BR16" s="174"/>
      <c r="BS16" s="291">
        <f t="shared" si="11"/>
        <v>218</v>
      </c>
      <c r="BT16" s="71">
        <v>128</v>
      </c>
      <c r="BU16" s="32">
        <v>112</v>
      </c>
      <c r="BV16" s="32"/>
      <c r="BW16" s="174"/>
      <c r="BX16" s="291">
        <f t="shared" si="12"/>
        <v>240</v>
      </c>
      <c r="BY16" s="71">
        <v>102</v>
      </c>
      <c r="BZ16" s="32">
        <v>87</v>
      </c>
      <c r="CA16" s="32"/>
      <c r="CB16" s="174"/>
      <c r="CC16" s="291">
        <f t="shared" si="13"/>
        <v>189</v>
      </c>
      <c r="CD16" s="73">
        <v>60</v>
      </c>
      <c r="CE16" s="35">
        <v>80</v>
      </c>
      <c r="CF16" s="35">
        <v>68</v>
      </c>
      <c r="CG16" s="176">
        <v>67</v>
      </c>
      <c r="CH16" s="291">
        <f t="shared" si="14"/>
        <v>275</v>
      </c>
      <c r="CI16" s="73">
        <v>54</v>
      </c>
      <c r="CJ16" s="35">
        <v>104</v>
      </c>
      <c r="CK16" s="35"/>
      <c r="CL16" s="176"/>
      <c r="CM16" s="291">
        <f t="shared" si="15"/>
        <v>158</v>
      </c>
      <c r="CN16" s="73"/>
      <c r="CO16" s="35"/>
      <c r="CP16" s="35"/>
      <c r="CQ16" s="176"/>
      <c r="CR16" s="299">
        <f t="shared" si="16"/>
        <v>0</v>
      </c>
      <c r="CS16" s="73"/>
      <c r="CT16" s="35"/>
      <c r="CU16" s="35"/>
      <c r="CV16" s="176"/>
      <c r="CW16" s="299">
        <f t="shared" si="17"/>
        <v>0</v>
      </c>
      <c r="CX16" s="71"/>
      <c r="CY16" s="32"/>
      <c r="CZ16" s="32"/>
      <c r="DA16" s="174"/>
      <c r="DB16" s="291">
        <f t="shared" si="18"/>
        <v>0</v>
      </c>
      <c r="DC16" s="73"/>
      <c r="DD16" s="35"/>
      <c r="DE16" s="35"/>
      <c r="DF16" s="176"/>
      <c r="DG16" s="291">
        <f t="shared" si="19"/>
        <v>0</v>
      </c>
      <c r="DH16" s="293">
        <v>270</v>
      </c>
      <c r="DI16" s="292">
        <v>0</v>
      </c>
      <c r="DJ16" s="292">
        <v>0</v>
      </c>
      <c r="DK16" s="295">
        <v>0</v>
      </c>
      <c r="DL16" s="292">
        <v>125</v>
      </c>
      <c r="DM16" s="301">
        <v>0</v>
      </c>
      <c r="DN16" s="318">
        <v>0</v>
      </c>
      <c r="DO16" s="84">
        <f>DL16+DH16+CM16+CH16+CC16+BX16+BS16+BN16</f>
        <v>1696</v>
      </c>
      <c r="DP16" s="204">
        <v>12</v>
      </c>
      <c r="DQ16" s="323">
        <f t="shared" si="20"/>
        <v>4065</v>
      </c>
      <c r="DR16" s="50">
        <v>12</v>
      </c>
    </row>
    <row r="17" spans="1:122" ht="16.5" customHeight="1">
      <c r="A17" s="54">
        <v>13</v>
      </c>
      <c r="B17" s="287" t="s">
        <v>17</v>
      </c>
      <c r="C17" s="5">
        <v>126</v>
      </c>
      <c r="D17" s="3">
        <v>116</v>
      </c>
      <c r="E17" s="3">
        <v>79</v>
      </c>
      <c r="F17" s="101">
        <v>53</v>
      </c>
      <c r="G17" s="291">
        <f t="shared" si="0"/>
        <v>374</v>
      </c>
      <c r="H17" s="71">
        <v>150</v>
      </c>
      <c r="I17" s="32">
        <v>93</v>
      </c>
      <c r="J17" s="32">
        <v>82</v>
      </c>
      <c r="K17" s="174"/>
      <c r="L17" s="291">
        <f t="shared" si="1"/>
        <v>325</v>
      </c>
      <c r="M17" s="71">
        <v>132</v>
      </c>
      <c r="N17" s="32"/>
      <c r="O17" s="32"/>
      <c r="P17" s="174"/>
      <c r="Q17" s="291">
        <f t="shared" si="2"/>
        <v>132</v>
      </c>
      <c r="R17" s="71">
        <v>126</v>
      </c>
      <c r="S17" s="32">
        <v>69</v>
      </c>
      <c r="T17" s="32"/>
      <c r="U17" s="174"/>
      <c r="V17" s="291">
        <f t="shared" si="3"/>
        <v>195</v>
      </c>
      <c r="W17" s="71">
        <v>124</v>
      </c>
      <c r="X17" s="32">
        <v>56</v>
      </c>
      <c r="Y17" s="32">
        <v>53</v>
      </c>
      <c r="Z17" s="174"/>
      <c r="AA17" s="291">
        <f t="shared" si="4"/>
        <v>233</v>
      </c>
      <c r="AB17" s="67">
        <v>122</v>
      </c>
      <c r="AC17" s="3"/>
      <c r="AD17" s="3"/>
      <c r="AE17" s="101"/>
      <c r="AF17" s="291">
        <f t="shared" si="5"/>
        <v>122</v>
      </c>
      <c r="AG17" s="66">
        <v>137</v>
      </c>
      <c r="AH17" s="3"/>
      <c r="AI17" s="3"/>
      <c r="AJ17" s="101"/>
      <c r="AK17" s="291">
        <f t="shared" si="6"/>
        <v>137</v>
      </c>
      <c r="AL17" s="66"/>
      <c r="AM17" s="3"/>
      <c r="AN17" s="3"/>
      <c r="AO17" s="101"/>
      <c r="AP17" s="299">
        <f t="shared" si="7"/>
        <v>0</v>
      </c>
      <c r="AQ17" s="66"/>
      <c r="AR17" s="3"/>
      <c r="AS17" s="3"/>
      <c r="AT17" s="101"/>
      <c r="AU17" s="299">
        <f t="shared" si="8"/>
        <v>0</v>
      </c>
      <c r="AV17" s="66">
        <v>132</v>
      </c>
      <c r="AW17" s="3"/>
      <c r="AX17" s="3"/>
      <c r="AY17" s="101"/>
      <c r="AZ17" s="291">
        <f t="shared" si="9"/>
        <v>132</v>
      </c>
      <c r="BA17" s="293">
        <v>0</v>
      </c>
      <c r="BB17" s="294">
        <v>290</v>
      </c>
      <c r="BC17" s="294">
        <v>0</v>
      </c>
      <c r="BD17" s="294">
        <v>0</v>
      </c>
      <c r="BE17" s="294">
        <v>0</v>
      </c>
      <c r="BF17" s="301">
        <v>0</v>
      </c>
      <c r="BG17" s="301">
        <v>0</v>
      </c>
      <c r="BH17" s="144">
        <f>G17+L17+Q17+V17+AA17+AF17+AK17+AZ17+BB17+BC17</f>
        <v>1940</v>
      </c>
      <c r="BI17" s="88">
        <v>11</v>
      </c>
      <c r="BJ17" s="66">
        <v>89</v>
      </c>
      <c r="BK17" s="3"/>
      <c r="BL17" s="3"/>
      <c r="BM17" s="101"/>
      <c r="BN17" s="291">
        <f t="shared" si="10"/>
        <v>89</v>
      </c>
      <c r="BO17" s="71">
        <v>122</v>
      </c>
      <c r="BP17" s="32"/>
      <c r="BQ17" s="32"/>
      <c r="BR17" s="174"/>
      <c r="BS17" s="291">
        <f t="shared" si="11"/>
        <v>122</v>
      </c>
      <c r="BT17" s="71">
        <v>132</v>
      </c>
      <c r="BU17" s="32"/>
      <c r="BV17" s="32"/>
      <c r="BW17" s="174"/>
      <c r="BX17" s="291">
        <f t="shared" si="12"/>
        <v>132</v>
      </c>
      <c r="BY17" s="71">
        <v>99</v>
      </c>
      <c r="BZ17" s="32"/>
      <c r="CA17" s="32"/>
      <c r="CB17" s="174"/>
      <c r="CC17" s="291">
        <f t="shared" si="13"/>
        <v>99</v>
      </c>
      <c r="CD17" s="66">
        <v>99</v>
      </c>
      <c r="CE17" s="3"/>
      <c r="CF17" s="3"/>
      <c r="CG17" s="101"/>
      <c r="CH17" s="291">
        <f t="shared" si="14"/>
        <v>99</v>
      </c>
      <c r="CI17" s="66">
        <v>106</v>
      </c>
      <c r="CJ17" s="3"/>
      <c r="CK17" s="3"/>
      <c r="CL17" s="101"/>
      <c r="CM17" s="291">
        <f t="shared" si="15"/>
        <v>106</v>
      </c>
      <c r="CN17" s="66">
        <v>108</v>
      </c>
      <c r="CO17" s="3"/>
      <c r="CP17" s="3"/>
      <c r="CQ17" s="101"/>
      <c r="CR17" s="291">
        <f t="shared" si="16"/>
        <v>108</v>
      </c>
      <c r="CS17" s="66"/>
      <c r="CT17" s="3"/>
      <c r="CU17" s="3"/>
      <c r="CV17" s="101"/>
      <c r="CW17" s="299">
        <f t="shared" si="17"/>
        <v>0</v>
      </c>
      <c r="CX17" s="71"/>
      <c r="CY17" s="32"/>
      <c r="CZ17" s="32"/>
      <c r="DA17" s="174"/>
      <c r="DB17" s="299">
        <f t="shared" si="18"/>
        <v>0</v>
      </c>
      <c r="DC17" s="66">
        <v>132</v>
      </c>
      <c r="DD17" s="3"/>
      <c r="DE17" s="3"/>
      <c r="DF17" s="101"/>
      <c r="DG17" s="291">
        <f t="shared" si="19"/>
        <v>132</v>
      </c>
      <c r="DH17" s="293">
        <v>90</v>
      </c>
      <c r="DI17" s="292">
        <v>57.5</v>
      </c>
      <c r="DJ17" s="292">
        <v>0</v>
      </c>
      <c r="DK17" s="292">
        <v>0</v>
      </c>
      <c r="DL17" s="292">
        <v>0</v>
      </c>
      <c r="DM17" s="301">
        <v>0</v>
      </c>
      <c r="DN17" s="301">
        <v>0</v>
      </c>
      <c r="DO17" s="84">
        <f>DI17+DH17+DG17+CR17+CM17+CH17+CC17+BX17+BS17+BN17</f>
        <v>1034.5</v>
      </c>
      <c r="DP17" s="204">
        <v>16</v>
      </c>
      <c r="DQ17" s="323">
        <f t="shared" si="20"/>
        <v>2974.5</v>
      </c>
      <c r="DR17" s="50">
        <v>13</v>
      </c>
    </row>
    <row r="18" spans="1:122" ht="16.5" customHeight="1">
      <c r="A18" s="54">
        <v>14</v>
      </c>
      <c r="B18" s="222" t="s">
        <v>22</v>
      </c>
      <c r="C18" s="75">
        <v>77</v>
      </c>
      <c r="D18" s="35">
        <v>66</v>
      </c>
      <c r="E18" s="35">
        <v>51</v>
      </c>
      <c r="F18" s="176"/>
      <c r="G18" s="291">
        <f t="shared" si="0"/>
        <v>194</v>
      </c>
      <c r="H18" s="71">
        <v>86</v>
      </c>
      <c r="I18" s="32">
        <v>72</v>
      </c>
      <c r="J18" s="32">
        <v>47</v>
      </c>
      <c r="K18" s="174"/>
      <c r="L18" s="291">
        <f t="shared" si="1"/>
        <v>205</v>
      </c>
      <c r="M18" s="71">
        <v>115</v>
      </c>
      <c r="N18" s="32"/>
      <c r="O18" s="32"/>
      <c r="P18" s="174"/>
      <c r="Q18" s="291">
        <f t="shared" si="2"/>
        <v>115</v>
      </c>
      <c r="R18" s="71">
        <v>113</v>
      </c>
      <c r="S18" s="32">
        <v>64</v>
      </c>
      <c r="T18" s="32"/>
      <c r="U18" s="174"/>
      <c r="V18" s="291">
        <f t="shared" si="3"/>
        <v>177</v>
      </c>
      <c r="W18" s="71">
        <v>59</v>
      </c>
      <c r="X18" s="32">
        <v>57</v>
      </c>
      <c r="Y18" s="32"/>
      <c r="Z18" s="174"/>
      <c r="AA18" s="291">
        <f t="shared" si="4"/>
        <v>116</v>
      </c>
      <c r="AB18" s="77"/>
      <c r="AC18" s="35"/>
      <c r="AD18" s="35"/>
      <c r="AE18" s="176"/>
      <c r="AF18" s="291">
        <f t="shared" si="5"/>
        <v>0</v>
      </c>
      <c r="AG18" s="73"/>
      <c r="AH18" s="35"/>
      <c r="AI18" s="35"/>
      <c r="AJ18" s="176"/>
      <c r="AK18" s="299">
        <f t="shared" si="6"/>
        <v>0</v>
      </c>
      <c r="AL18" s="73"/>
      <c r="AM18" s="35"/>
      <c r="AN18" s="35"/>
      <c r="AO18" s="176"/>
      <c r="AP18" s="299">
        <f t="shared" si="7"/>
        <v>0</v>
      </c>
      <c r="AQ18" s="73">
        <v>108</v>
      </c>
      <c r="AR18" s="35">
        <v>97</v>
      </c>
      <c r="AS18" s="35"/>
      <c r="AT18" s="176"/>
      <c r="AU18" s="291">
        <f t="shared" si="8"/>
        <v>205</v>
      </c>
      <c r="AV18" s="73">
        <v>94</v>
      </c>
      <c r="AW18" s="35"/>
      <c r="AX18" s="35"/>
      <c r="AY18" s="176"/>
      <c r="AZ18" s="291">
        <f t="shared" si="9"/>
        <v>94</v>
      </c>
      <c r="BA18" s="298">
        <v>0</v>
      </c>
      <c r="BB18" s="294">
        <v>0</v>
      </c>
      <c r="BC18" s="294">
        <v>135</v>
      </c>
      <c r="BD18" s="294">
        <v>124</v>
      </c>
      <c r="BE18" s="295">
        <v>100</v>
      </c>
      <c r="BF18" s="318">
        <v>0</v>
      </c>
      <c r="BG18" s="318">
        <v>0</v>
      </c>
      <c r="BH18" s="144">
        <f>BE18+BD18+BC18+AZ18+AU18+AF18+AA18+V18+Q18+L18+G18</f>
        <v>1465</v>
      </c>
      <c r="BI18" s="88">
        <v>13</v>
      </c>
      <c r="BJ18" s="66">
        <v>83</v>
      </c>
      <c r="BK18" s="3">
        <v>69</v>
      </c>
      <c r="BL18" s="3"/>
      <c r="BM18" s="101"/>
      <c r="BN18" s="291">
        <f t="shared" si="10"/>
        <v>152</v>
      </c>
      <c r="BO18" s="71">
        <v>79</v>
      </c>
      <c r="BP18" s="32">
        <v>69</v>
      </c>
      <c r="BQ18" s="32"/>
      <c r="BR18" s="174"/>
      <c r="BS18" s="291">
        <f t="shared" si="11"/>
        <v>148</v>
      </c>
      <c r="BT18" s="71"/>
      <c r="BU18" s="32"/>
      <c r="BV18" s="32"/>
      <c r="BW18" s="174"/>
      <c r="BX18" s="299">
        <f t="shared" si="12"/>
        <v>0</v>
      </c>
      <c r="BY18" s="71">
        <v>88</v>
      </c>
      <c r="BZ18" s="32"/>
      <c r="CA18" s="32"/>
      <c r="CB18" s="174"/>
      <c r="CC18" s="291">
        <f t="shared" si="13"/>
        <v>88</v>
      </c>
      <c r="CD18" s="66">
        <v>83</v>
      </c>
      <c r="CE18" s="3"/>
      <c r="CF18" s="3"/>
      <c r="CG18" s="101"/>
      <c r="CH18" s="291">
        <f t="shared" si="14"/>
        <v>83</v>
      </c>
      <c r="CI18" s="66">
        <v>97</v>
      </c>
      <c r="CJ18" s="3"/>
      <c r="CK18" s="3"/>
      <c r="CL18" s="101"/>
      <c r="CM18" s="291">
        <f t="shared" si="15"/>
        <v>97</v>
      </c>
      <c r="CN18" s="66"/>
      <c r="CO18" s="3"/>
      <c r="CP18" s="3"/>
      <c r="CQ18" s="101"/>
      <c r="CR18" s="299">
        <f t="shared" si="16"/>
        <v>0</v>
      </c>
      <c r="CS18" s="66">
        <v>103</v>
      </c>
      <c r="CT18" s="3"/>
      <c r="CU18" s="74"/>
      <c r="CV18" s="101"/>
      <c r="CW18" s="291">
        <f t="shared" si="17"/>
        <v>103</v>
      </c>
      <c r="CX18" s="71">
        <v>94</v>
      </c>
      <c r="CY18" s="32">
        <v>89</v>
      </c>
      <c r="CZ18" s="32"/>
      <c r="DA18" s="174"/>
      <c r="DB18" s="291">
        <f t="shared" si="18"/>
        <v>183</v>
      </c>
      <c r="DC18" s="66">
        <v>109</v>
      </c>
      <c r="DD18" s="3"/>
      <c r="DE18" s="3"/>
      <c r="DF18" s="101"/>
      <c r="DG18" s="291">
        <f t="shared" si="19"/>
        <v>109</v>
      </c>
      <c r="DH18" s="293">
        <v>57.5</v>
      </c>
      <c r="DI18" s="292">
        <v>72.5</v>
      </c>
      <c r="DJ18" s="292">
        <v>135</v>
      </c>
      <c r="DK18" s="292">
        <v>63</v>
      </c>
      <c r="DL18" s="292">
        <v>100</v>
      </c>
      <c r="DM18" s="301">
        <v>0</v>
      </c>
      <c r="DN18" s="301">
        <v>0</v>
      </c>
      <c r="DO18" s="84">
        <f>DL18+DK18+DJ18+DI18+DH18+DG18+DB18+CW18+CM18+CH18+CC18+BS18+BN18</f>
        <v>1391</v>
      </c>
      <c r="DP18" s="204">
        <v>14</v>
      </c>
      <c r="DQ18" s="323">
        <f t="shared" si="20"/>
        <v>2856</v>
      </c>
      <c r="DR18" s="50">
        <v>14</v>
      </c>
    </row>
    <row r="19" spans="1:122" ht="16.5" customHeight="1">
      <c r="A19" s="54">
        <v>15</v>
      </c>
      <c r="B19" s="287" t="s">
        <v>12</v>
      </c>
      <c r="C19" s="34"/>
      <c r="D19" s="35"/>
      <c r="E19" s="35"/>
      <c r="F19" s="176"/>
      <c r="G19" s="299">
        <f t="shared" si="0"/>
        <v>0</v>
      </c>
      <c r="H19" s="71"/>
      <c r="I19" s="32"/>
      <c r="J19" s="32"/>
      <c r="K19" s="174"/>
      <c r="L19" s="299">
        <f t="shared" si="1"/>
        <v>0</v>
      </c>
      <c r="M19" s="71"/>
      <c r="N19" s="32"/>
      <c r="O19" s="32"/>
      <c r="P19" s="174"/>
      <c r="Q19" s="291">
        <f t="shared" si="2"/>
        <v>0</v>
      </c>
      <c r="R19" s="71">
        <v>111</v>
      </c>
      <c r="S19" s="32">
        <v>63</v>
      </c>
      <c r="T19" s="32"/>
      <c r="U19" s="174"/>
      <c r="V19" s="291">
        <f t="shared" si="3"/>
        <v>174</v>
      </c>
      <c r="W19" s="71">
        <v>65</v>
      </c>
      <c r="X19" s="32">
        <v>47</v>
      </c>
      <c r="Y19" s="32"/>
      <c r="Z19" s="174"/>
      <c r="AA19" s="291">
        <f t="shared" si="4"/>
        <v>112</v>
      </c>
      <c r="AB19" s="73"/>
      <c r="AC19" s="35"/>
      <c r="AD19" s="35"/>
      <c r="AE19" s="176"/>
      <c r="AF19" s="291">
        <f t="shared" si="5"/>
        <v>0</v>
      </c>
      <c r="AG19" s="73">
        <v>104</v>
      </c>
      <c r="AH19" s="35"/>
      <c r="AI19" s="35"/>
      <c r="AJ19" s="176"/>
      <c r="AK19" s="291">
        <f t="shared" si="6"/>
        <v>104</v>
      </c>
      <c r="AL19" s="73"/>
      <c r="AM19" s="35"/>
      <c r="AN19" s="35"/>
      <c r="AO19" s="176"/>
      <c r="AP19" s="291">
        <f t="shared" si="7"/>
        <v>0</v>
      </c>
      <c r="AQ19" s="73">
        <v>96</v>
      </c>
      <c r="AR19" s="35">
        <v>92</v>
      </c>
      <c r="AS19" s="35"/>
      <c r="AT19" s="176"/>
      <c r="AU19" s="291">
        <f t="shared" si="8"/>
        <v>188</v>
      </c>
      <c r="AV19" s="73"/>
      <c r="AW19" s="35"/>
      <c r="AX19" s="35"/>
      <c r="AY19" s="176"/>
      <c r="AZ19" s="291">
        <f t="shared" si="9"/>
        <v>0</v>
      </c>
      <c r="BA19" s="296">
        <v>115</v>
      </c>
      <c r="BB19" s="295">
        <v>0</v>
      </c>
      <c r="BC19" s="295">
        <v>0</v>
      </c>
      <c r="BD19" s="294">
        <v>0</v>
      </c>
      <c r="BE19" s="295">
        <v>0</v>
      </c>
      <c r="BF19" s="300">
        <v>0</v>
      </c>
      <c r="BG19" s="318">
        <v>0</v>
      </c>
      <c r="BH19" s="144">
        <f>BA19+AU19+AK19+AA19+V19</f>
        <v>693</v>
      </c>
      <c r="BI19" s="88">
        <v>18</v>
      </c>
      <c r="BJ19" s="73">
        <v>113</v>
      </c>
      <c r="BK19" s="35"/>
      <c r="BL19" s="35"/>
      <c r="BM19" s="176"/>
      <c r="BN19" s="299">
        <f t="shared" si="10"/>
        <v>113</v>
      </c>
      <c r="BO19" s="71">
        <v>96</v>
      </c>
      <c r="BP19" s="32">
        <v>90</v>
      </c>
      <c r="BQ19" s="32"/>
      <c r="BR19" s="174"/>
      <c r="BS19" s="291">
        <f t="shared" si="11"/>
        <v>186</v>
      </c>
      <c r="BT19" s="71"/>
      <c r="BU19" s="32"/>
      <c r="BV19" s="32"/>
      <c r="BW19" s="174"/>
      <c r="BX19" s="299">
        <f t="shared" si="12"/>
        <v>0</v>
      </c>
      <c r="BY19" s="71">
        <v>150</v>
      </c>
      <c r="BZ19" s="32">
        <v>98</v>
      </c>
      <c r="CA19" s="32"/>
      <c r="CB19" s="174"/>
      <c r="CC19" s="291">
        <f t="shared" si="13"/>
        <v>248</v>
      </c>
      <c r="CD19" s="73">
        <v>140</v>
      </c>
      <c r="CE19" s="35">
        <v>90</v>
      </c>
      <c r="CF19" s="35">
        <v>79</v>
      </c>
      <c r="CG19" s="176"/>
      <c r="CH19" s="291">
        <f t="shared" si="14"/>
        <v>309</v>
      </c>
      <c r="CI19" s="73">
        <v>140</v>
      </c>
      <c r="CJ19" s="35"/>
      <c r="CK19" s="35"/>
      <c r="CL19" s="176"/>
      <c r="CM19" s="291">
        <f t="shared" si="15"/>
        <v>140</v>
      </c>
      <c r="CN19" s="73">
        <v>132</v>
      </c>
      <c r="CO19" s="35"/>
      <c r="CP19" s="35"/>
      <c r="CQ19" s="176"/>
      <c r="CR19" s="291">
        <f t="shared" si="16"/>
        <v>132</v>
      </c>
      <c r="CS19" s="73">
        <v>140</v>
      </c>
      <c r="CT19" s="35"/>
      <c r="CU19" s="35"/>
      <c r="CV19" s="176"/>
      <c r="CW19" s="291">
        <f t="shared" si="17"/>
        <v>140</v>
      </c>
      <c r="CX19" s="71">
        <v>150</v>
      </c>
      <c r="CY19" s="32">
        <v>92</v>
      </c>
      <c r="CZ19" s="32">
        <v>88</v>
      </c>
      <c r="DA19" s="174"/>
      <c r="DB19" s="291">
        <f t="shared" si="18"/>
        <v>330</v>
      </c>
      <c r="DC19" s="73">
        <v>130</v>
      </c>
      <c r="DD19" s="35">
        <v>107</v>
      </c>
      <c r="DE19" s="35">
        <v>100</v>
      </c>
      <c r="DF19" s="176"/>
      <c r="DG19" s="291">
        <f t="shared" si="19"/>
        <v>337</v>
      </c>
      <c r="DH19" s="293">
        <v>57.5</v>
      </c>
      <c r="DI19" s="293">
        <v>145</v>
      </c>
      <c r="DJ19" s="293">
        <v>0</v>
      </c>
      <c r="DK19" s="293">
        <v>0</v>
      </c>
      <c r="DL19" s="293">
        <v>0</v>
      </c>
      <c r="DM19" s="317">
        <v>0</v>
      </c>
      <c r="DN19" s="317">
        <v>0</v>
      </c>
      <c r="DO19" s="84">
        <f>DI19+DH19+DG19+DB19+CW19+CR19+CM19+CH19+CC19+BS19</f>
        <v>2024.5</v>
      </c>
      <c r="DP19" s="204">
        <v>11</v>
      </c>
      <c r="DQ19" s="323">
        <f t="shared" si="20"/>
        <v>2717.5</v>
      </c>
      <c r="DR19" s="50">
        <v>15</v>
      </c>
    </row>
    <row r="20" spans="1:122" ht="16.5" customHeight="1">
      <c r="A20" s="54">
        <v>16</v>
      </c>
      <c r="B20" s="285" t="s">
        <v>40</v>
      </c>
      <c r="C20" s="34">
        <v>113</v>
      </c>
      <c r="D20" s="35"/>
      <c r="E20" s="35"/>
      <c r="F20" s="176"/>
      <c r="G20" s="291">
        <f t="shared" si="0"/>
        <v>113</v>
      </c>
      <c r="H20" s="71">
        <v>134</v>
      </c>
      <c r="I20" s="32"/>
      <c r="J20" s="32"/>
      <c r="K20" s="174"/>
      <c r="L20" s="291">
        <f t="shared" si="1"/>
        <v>134</v>
      </c>
      <c r="M20" s="71">
        <v>120</v>
      </c>
      <c r="N20" s="32"/>
      <c r="O20" s="32"/>
      <c r="P20" s="174"/>
      <c r="Q20" s="291">
        <f t="shared" si="2"/>
        <v>120</v>
      </c>
      <c r="R20" s="71">
        <v>95</v>
      </c>
      <c r="S20" s="32"/>
      <c r="T20" s="32"/>
      <c r="U20" s="174"/>
      <c r="V20" s="299">
        <f t="shared" si="3"/>
        <v>95</v>
      </c>
      <c r="W20" s="71">
        <v>93</v>
      </c>
      <c r="X20" s="32"/>
      <c r="Y20" s="32"/>
      <c r="Z20" s="174"/>
      <c r="AA20" s="299">
        <f t="shared" si="4"/>
        <v>93</v>
      </c>
      <c r="AB20" s="73">
        <v>112</v>
      </c>
      <c r="AC20" s="35"/>
      <c r="AD20" s="35"/>
      <c r="AE20" s="176"/>
      <c r="AF20" s="291">
        <f t="shared" si="5"/>
        <v>112</v>
      </c>
      <c r="AG20" s="73">
        <v>128</v>
      </c>
      <c r="AH20" s="35"/>
      <c r="AI20" s="35"/>
      <c r="AJ20" s="176"/>
      <c r="AK20" s="291">
        <f t="shared" si="6"/>
        <v>128</v>
      </c>
      <c r="AL20" s="73">
        <v>137</v>
      </c>
      <c r="AM20" s="35"/>
      <c r="AN20" s="35"/>
      <c r="AO20" s="176"/>
      <c r="AP20" s="291">
        <f t="shared" si="7"/>
        <v>137</v>
      </c>
      <c r="AQ20" s="73">
        <v>105</v>
      </c>
      <c r="AR20" s="35"/>
      <c r="AS20" s="35"/>
      <c r="AT20" s="176"/>
      <c r="AU20" s="291">
        <f t="shared" si="8"/>
        <v>105</v>
      </c>
      <c r="AV20" s="73">
        <v>113</v>
      </c>
      <c r="AW20" s="35"/>
      <c r="AX20" s="35"/>
      <c r="AY20" s="176"/>
      <c r="AZ20" s="291">
        <f t="shared" si="9"/>
        <v>113</v>
      </c>
      <c r="BA20" s="296">
        <v>57.5</v>
      </c>
      <c r="BB20" s="294">
        <v>0</v>
      </c>
      <c r="BC20" s="294">
        <v>0</v>
      </c>
      <c r="BD20" s="294">
        <v>0</v>
      </c>
      <c r="BE20" s="295">
        <v>155</v>
      </c>
      <c r="BF20" s="300">
        <v>0</v>
      </c>
      <c r="BG20" s="300">
        <v>0</v>
      </c>
      <c r="BH20" s="93">
        <f>G20+L20+Q20+AF20+AK20+AP20+AU20+AZ20+BA20+BE20</f>
        <v>1174.5</v>
      </c>
      <c r="BI20" s="88">
        <v>17</v>
      </c>
      <c r="BJ20" s="73">
        <v>71</v>
      </c>
      <c r="BK20" s="35"/>
      <c r="BL20" s="35"/>
      <c r="BM20" s="176"/>
      <c r="BN20" s="291">
        <f t="shared" si="10"/>
        <v>71</v>
      </c>
      <c r="BO20" s="71"/>
      <c r="BP20" s="32"/>
      <c r="BQ20" s="32"/>
      <c r="BR20" s="174"/>
      <c r="BS20" s="291">
        <f t="shared" si="11"/>
        <v>0</v>
      </c>
      <c r="BT20" s="71"/>
      <c r="BU20" s="32"/>
      <c r="BV20" s="32"/>
      <c r="BW20" s="174"/>
      <c r="BX20" s="291">
        <f t="shared" si="12"/>
        <v>0</v>
      </c>
      <c r="BY20" s="71">
        <v>84</v>
      </c>
      <c r="BZ20" s="32"/>
      <c r="CA20" s="32"/>
      <c r="CB20" s="174"/>
      <c r="CC20" s="291">
        <f t="shared" si="13"/>
        <v>84</v>
      </c>
      <c r="CD20" s="73">
        <v>91</v>
      </c>
      <c r="CE20" s="35"/>
      <c r="CF20" s="35"/>
      <c r="CG20" s="176"/>
      <c r="CH20" s="291">
        <f t="shared" si="14"/>
        <v>91</v>
      </c>
      <c r="CI20" s="73"/>
      <c r="CJ20" s="35"/>
      <c r="CK20" s="35"/>
      <c r="CL20" s="176"/>
      <c r="CM20" s="291">
        <f t="shared" si="15"/>
        <v>0</v>
      </c>
      <c r="CN20" s="73"/>
      <c r="CO20" s="35"/>
      <c r="CP20" s="35"/>
      <c r="CQ20" s="176"/>
      <c r="CR20" s="299">
        <f t="shared" si="16"/>
        <v>0</v>
      </c>
      <c r="CS20" s="73"/>
      <c r="CT20" s="35"/>
      <c r="CU20" s="35"/>
      <c r="CV20" s="176"/>
      <c r="CW20" s="299">
        <f t="shared" si="17"/>
        <v>0</v>
      </c>
      <c r="CX20" s="71">
        <v>98</v>
      </c>
      <c r="CY20" s="32"/>
      <c r="CZ20" s="32"/>
      <c r="DA20" s="174"/>
      <c r="DB20" s="291">
        <f t="shared" si="18"/>
        <v>98</v>
      </c>
      <c r="DC20" s="73"/>
      <c r="DD20" s="35"/>
      <c r="DE20" s="35"/>
      <c r="DF20" s="176"/>
      <c r="DG20" s="291">
        <f t="shared" si="19"/>
        <v>0</v>
      </c>
      <c r="DH20" s="293">
        <v>57.5</v>
      </c>
      <c r="DI20" s="292">
        <v>72.5</v>
      </c>
      <c r="DJ20" s="292">
        <v>0</v>
      </c>
      <c r="DK20" s="292">
        <v>0</v>
      </c>
      <c r="DL20" s="295">
        <v>155</v>
      </c>
      <c r="DM20" s="301">
        <v>0</v>
      </c>
      <c r="DN20" s="301">
        <v>0</v>
      </c>
      <c r="DO20" s="84">
        <f>DL20+DI20+DH20+DB20+CH20+CC20+BN20</f>
        <v>629</v>
      </c>
      <c r="DP20" s="204">
        <v>17</v>
      </c>
      <c r="DQ20" s="323">
        <f t="shared" si="20"/>
        <v>1803.5</v>
      </c>
      <c r="DR20" s="50">
        <v>16</v>
      </c>
    </row>
    <row r="21" spans="1:122" ht="16.5" customHeight="1">
      <c r="A21" s="54">
        <v>17</v>
      </c>
      <c r="B21" s="286" t="s">
        <v>19</v>
      </c>
      <c r="C21" s="31">
        <v>46.5</v>
      </c>
      <c r="D21" s="32">
        <v>71</v>
      </c>
      <c r="E21" s="32"/>
      <c r="F21" s="174"/>
      <c r="G21" s="291">
        <f t="shared" si="0"/>
        <v>117.5</v>
      </c>
      <c r="H21" s="71">
        <v>62</v>
      </c>
      <c r="I21" s="32">
        <v>109</v>
      </c>
      <c r="J21" s="32"/>
      <c r="K21" s="174"/>
      <c r="L21" s="291">
        <f t="shared" si="1"/>
        <v>171</v>
      </c>
      <c r="M21" s="71"/>
      <c r="N21" s="32"/>
      <c r="O21" s="32"/>
      <c r="P21" s="174"/>
      <c r="Q21" s="291">
        <f t="shared" si="2"/>
        <v>0</v>
      </c>
      <c r="R21" s="71">
        <v>88</v>
      </c>
      <c r="S21" s="32">
        <v>43.5</v>
      </c>
      <c r="T21" s="32">
        <v>70</v>
      </c>
      <c r="U21" s="174"/>
      <c r="V21" s="291">
        <f t="shared" si="3"/>
        <v>201.5</v>
      </c>
      <c r="W21" s="71">
        <v>82</v>
      </c>
      <c r="X21" s="32">
        <v>37</v>
      </c>
      <c r="Y21" s="32">
        <v>73</v>
      </c>
      <c r="Z21" s="174"/>
      <c r="AA21" s="291">
        <f t="shared" si="4"/>
        <v>192</v>
      </c>
      <c r="AB21" s="71">
        <v>92</v>
      </c>
      <c r="AC21" s="32"/>
      <c r="AD21" s="32"/>
      <c r="AE21" s="174"/>
      <c r="AF21" s="291">
        <f t="shared" si="5"/>
        <v>92</v>
      </c>
      <c r="AG21" s="71"/>
      <c r="AH21" s="32"/>
      <c r="AI21" s="32"/>
      <c r="AJ21" s="174"/>
      <c r="AK21" s="299">
        <f t="shared" si="6"/>
        <v>0</v>
      </c>
      <c r="AL21" s="71"/>
      <c r="AM21" s="32"/>
      <c r="AN21" s="32"/>
      <c r="AO21" s="174"/>
      <c r="AP21" s="299">
        <f t="shared" si="7"/>
        <v>0</v>
      </c>
      <c r="AQ21" s="71">
        <v>134</v>
      </c>
      <c r="AR21" s="32">
        <v>98</v>
      </c>
      <c r="AS21" s="32">
        <v>45</v>
      </c>
      <c r="AT21" s="174">
        <v>79</v>
      </c>
      <c r="AU21" s="291">
        <f t="shared" si="8"/>
        <v>356</v>
      </c>
      <c r="AV21" s="71">
        <v>51.5</v>
      </c>
      <c r="AW21" s="32">
        <v>98</v>
      </c>
      <c r="AX21" s="32"/>
      <c r="AY21" s="174"/>
      <c r="AZ21" s="291">
        <f t="shared" si="9"/>
        <v>149.5</v>
      </c>
      <c r="BA21" s="326">
        <v>0</v>
      </c>
      <c r="BB21" s="327">
        <v>0</v>
      </c>
      <c r="BC21" s="303">
        <v>0</v>
      </c>
      <c r="BD21" s="292">
        <v>0</v>
      </c>
      <c r="BE21" s="292">
        <v>90</v>
      </c>
      <c r="BF21" s="294">
        <v>0</v>
      </c>
      <c r="BG21" s="292">
        <v>72.5</v>
      </c>
      <c r="BH21" s="144">
        <f>G21+L21+Q21+V21+AA21+AF21+AU21+AZ21+BE21+BG21</f>
        <v>1442</v>
      </c>
      <c r="BI21" s="88">
        <v>14</v>
      </c>
      <c r="BJ21" s="66"/>
      <c r="BK21" s="3"/>
      <c r="BL21" s="3"/>
      <c r="BM21" s="101"/>
      <c r="BN21" s="299">
        <f t="shared" si="10"/>
        <v>0</v>
      </c>
      <c r="BO21" s="71"/>
      <c r="BP21" s="32"/>
      <c r="BQ21" s="32"/>
      <c r="BR21" s="174"/>
      <c r="BS21" s="299">
        <f t="shared" si="11"/>
        <v>0</v>
      </c>
      <c r="BT21" s="71"/>
      <c r="BU21" s="32"/>
      <c r="BV21" s="32"/>
      <c r="BW21" s="174"/>
      <c r="BX21" s="291">
        <f t="shared" si="12"/>
        <v>0</v>
      </c>
      <c r="BY21" s="71"/>
      <c r="BZ21" s="32"/>
      <c r="CA21" s="32"/>
      <c r="CB21" s="174"/>
      <c r="CC21" s="291">
        <f t="shared" si="13"/>
        <v>0</v>
      </c>
      <c r="CD21" s="66"/>
      <c r="CE21" s="3"/>
      <c r="CF21" s="3"/>
      <c r="CG21" s="101"/>
      <c r="CH21" s="291">
        <f t="shared" si="14"/>
        <v>0</v>
      </c>
      <c r="CI21" s="66"/>
      <c r="CJ21" s="3"/>
      <c r="CK21" s="3"/>
      <c r="CL21" s="101"/>
      <c r="CM21" s="291">
        <f t="shared" si="15"/>
        <v>0</v>
      </c>
      <c r="CN21" s="66"/>
      <c r="CO21" s="3"/>
      <c r="CP21" s="3"/>
      <c r="CQ21" s="101"/>
      <c r="CR21" s="291">
        <f t="shared" si="16"/>
        <v>0</v>
      </c>
      <c r="CS21" s="66"/>
      <c r="CT21" s="3"/>
      <c r="CU21" s="3"/>
      <c r="CV21" s="101"/>
      <c r="CW21" s="291">
        <f t="shared" si="17"/>
        <v>0</v>
      </c>
      <c r="CX21" s="71">
        <v>90</v>
      </c>
      <c r="CY21" s="32"/>
      <c r="CZ21" s="32"/>
      <c r="DA21" s="174"/>
      <c r="DB21" s="291">
        <f t="shared" si="18"/>
        <v>90</v>
      </c>
      <c r="DC21" s="66"/>
      <c r="DD21" s="3"/>
      <c r="DE21" s="3"/>
      <c r="DF21" s="101"/>
      <c r="DG21" s="291">
        <f t="shared" si="19"/>
        <v>0</v>
      </c>
      <c r="DH21" s="293">
        <v>0</v>
      </c>
      <c r="DI21" s="292">
        <v>0</v>
      </c>
      <c r="DJ21" s="317">
        <v>0</v>
      </c>
      <c r="DK21" s="317">
        <v>0</v>
      </c>
      <c r="DL21" s="292">
        <v>90</v>
      </c>
      <c r="DM21" s="293">
        <v>90</v>
      </c>
      <c r="DN21" s="293">
        <v>0</v>
      </c>
      <c r="DO21" s="84">
        <f>DM21+DL21+DB21</f>
        <v>270</v>
      </c>
      <c r="DP21" s="204">
        <v>21</v>
      </c>
      <c r="DQ21" s="323">
        <f t="shared" si="20"/>
        <v>1712</v>
      </c>
      <c r="DR21" s="50">
        <v>17</v>
      </c>
    </row>
    <row r="22" spans="1:122" ht="16.5" customHeight="1">
      <c r="A22" s="54">
        <v>18</v>
      </c>
      <c r="B22" s="287" t="s">
        <v>3</v>
      </c>
      <c r="C22" s="5">
        <v>41.5</v>
      </c>
      <c r="D22" s="3">
        <v>43</v>
      </c>
      <c r="E22" s="3">
        <v>67</v>
      </c>
      <c r="F22" s="101">
        <v>60</v>
      </c>
      <c r="G22" s="291">
        <f t="shared" si="0"/>
        <v>211.5</v>
      </c>
      <c r="H22" s="71">
        <v>52.5</v>
      </c>
      <c r="I22" s="32">
        <v>58</v>
      </c>
      <c r="J22" s="32">
        <v>45</v>
      </c>
      <c r="K22" s="174"/>
      <c r="L22" s="291">
        <f t="shared" si="1"/>
        <v>155.5</v>
      </c>
      <c r="M22" s="71"/>
      <c r="N22" s="32"/>
      <c r="O22" s="32"/>
      <c r="P22" s="174"/>
      <c r="Q22" s="299">
        <f t="shared" si="2"/>
        <v>0</v>
      </c>
      <c r="R22" s="71">
        <v>58</v>
      </c>
      <c r="S22" s="32">
        <v>72</v>
      </c>
      <c r="T22" s="32">
        <v>28.5</v>
      </c>
      <c r="U22" s="174">
        <v>54</v>
      </c>
      <c r="V22" s="291">
        <f t="shared" si="3"/>
        <v>212.5</v>
      </c>
      <c r="W22" s="71">
        <v>59</v>
      </c>
      <c r="X22" s="32">
        <v>40.5</v>
      </c>
      <c r="Y22" s="32">
        <v>72</v>
      </c>
      <c r="Z22" s="174">
        <v>50</v>
      </c>
      <c r="AA22" s="291">
        <f t="shared" si="4"/>
        <v>221.5</v>
      </c>
      <c r="AB22" s="66">
        <v>67</v>
      </c>
      <c r="AC22" s="3">
        <v>43.5</v>
      </c>
      <c r="AD22" s="3"/>
      <c r="AE22" s="101"/>
      <c r="AF22" s="291">
        <f t="shared" si="5"/>
        <v>110.5</v>
      </c>
      <c r="AG22" s="66">
        <v>65</v>
      </c>
      <c r="AH22" s="3"/>
      <c r="AI22" s="3"/>
      <c r="AJ22" s="101"/>
      <c r="AK22" s="291">
        <f t="shared" si="6"/>
        <v>65</v>
      </c>
      <c r="AL22" s="66"/>
      <c r="AM22" s="3"/>
      <c r="AN22" s="3"/>
      <c r="AO22" s="101"/>
      <c r="AP22" s="299">
        <f t="shared" si="7"/>
        <v>0</v>
      </c>
      <c r="AQ22" s="66">
        <v>71.5</v>
      </c>
      <c r="AR22" s="3">
        <v>62</v>
      </c>
      <c r="AS22" s="3"/>
      <c r="AT22" s="101"/>
      <c r="AU22" s="291">
        <f t="shared" si="8"/>
        <v>133.5</v>
      </c>
      <c r="AV22" s="66">
        <v>104</v>
      </c>
      <c r="AW22" s="3"/>
      <c r="AX22" s="3"/>
      <c r="AY22" s="101"/>
      <c r="AZ22" s="291">
        <f t="shared" si="9"/>
        <v>104</v>
      </c>
      <c r="BA22" s="293">
        <v>0</v>
      </c>
      <c r="BB22" s="292">
        <v>105</v>
      </c>
      <c r="BC22" s="292">
        <v>0</v>
      </c>
      <c r="BD22" s="292">
        <v>0</v>
      </c>
      <c r="BE22" s="292">
        <v>0</v>
      </c>
      <c r="BF22" s="301">
        <v>0</v>
      </c>
      <c r="BG22" s="301">
        <v>0</v>
      </c>
      <c r="BH22" s="144">
        <f>G22+L22+V22+AA22+AF22+AK22+AU22+AZ22+BB22</f>
        <v>1319</v>
      </c>
      <c r="BI22" s="88">
        <v>15</v>
      </c>
      <c r="BJ22" s="71"/>
      <c r="BK22" s="32"/>
      <c r="BL22" s="32"/>
      <c r="BM22" s="174"/>
      <c r="BN22" s="299">
        <f t="shared" si="10"/>
        <v>0</v>
      </c>
      <c r="BO22" s="71"/>
      <c r="BP22" s="32"/>
      <c r="BQ22" s="32"/>
      <c r="BR22" s="174"/>
      <c r="BS22" s="299">
        <f t="shared" si="11"/>
        <v>0</v>
      </c>
      <c r="BT22" s="71"/>
      <c r="BU22" s="32"/>
      <c r="BV22" s="32"/>
      <c r="BW22" s="174"/>
      <c r="BX22" s="291">
        <f t="shared" si="12"/>
        <v>0</v>
      </c>
      <c r="BY22" s="71"/>
      <c r="BZ22" s="32"/>
      <c r="CA22" s="32"/>
      <c r="CB22" s="174"/>
      <c r="CC22" s="291">
        <f t="shared" si="13"/>
        <v>0</v>
      </c>
      <c r="CD22" s="71"/>
      <c r="CE22" s="32"/>
      <c r="CF22" s="32"/>
      <c r="CG22" s="174"/>
      <c r="CH22" s="291">
        <f t="shared" si="14"/>
        <v>0</v>
      </c>
      <c r="CI22" s="71"/>
      <c r="CJ22" s="32"/>
      <c r="CK22" s="32"/>
      <c r="CL22" s="174"/>
      <c r="CM22" s="291">
        <f t="shared" si="15"/>
        <v>0</v>
      </c>
      <c r="CN22" s="71"/>
      <c r="CO22" s="32"/>
      <c r="CP22" s="32"/>
      <c r="CQ22" s="174"/>
      <c r="CR22" s="291">
        <f t="shared" si="16"/>
        <v>0</v>
      </c>
      <c r="CS22" s="71"/>
      <c r="CT22" s="32"/>
      <c r="CU22" s="32"/>
      <c r="CV22" s="174"/>
      <c r="CW22" s="291">
        <f t="shared" si="17"/>
        <v>0</v>
      </c>
      <c r="CX22" s="71"/>
      <c r="CY22" s="32"/>
      <c r="CZ22" s="32"/>
      <c r="DA22" s="174"/>
      <c r="DB22" s="291">
        <f t="shared" si="18"/>
        <v>0</v>
      </c>
      <c r="DC22" s="71"/>
      <c r="DD22" s="32"/>
      <c r="DE22" s="32"/>
      <c r="DF22" s="174"/>
      <c r="DG22" s="291">
        <f t="shared" si="19"/>
        <v>0</v>
      </c>
      <c r="DH22" s="293">
        <v>0</v>
      </c>
      <c r="DI22" s="292">
        <v>0</v>
      </c>
      <c r="DJ22" s="317">
        <v>0</v>
      </c>
      <c r="DK22" s="317">
        <v>0</v>
      </c>
      <c r="DL22" s="293">
        <v>0</v>
      </c>
      <c r="DM22" s="293">
        <v>0</v>
      </c>
      <c r="DN22" s="293">
        <v>0</v>
      </c>
      <c r="DO22" s="84">
        <v>0</v>
      </c>
      <c r="DP22" s="204">
        <v>28</v>
      </c>
      <c r="DQ22" s="323">
        <f t="shared" si="20"/>
        <v>1319</v>
      </c>
      <c r="DR22" s="50">
        <v>18</v>
      </c>
    </row>
    <row r="23" spans="1:122" ht="16.5" customHeight="1">
      <c r="A23" s="54">
        <v>19</v>
      </c>
      <c r="B23" s="285" t="s">
        <v>39</v>
      </c>
      <c r="C23" s="31"/>
      <c r="D23" s="32"/>
      <c r="E23" s="32"/>
      <c r="F23" s="174"/>
      <c r="G23" s="251">
        <f t="shared" si="0"/>
        <v>0</v>
      </c>
      <c r="H23" s="71"/>
      <c r="I23" s="32"/>
      <c r="J23" s="32"/>
      <c r="K23" s="174"/>
      <c r="L23" s="251">
        <f t="shared" si="1"/>
        <v>0</v>
      </c>
      <c r="M23" s="71"/>
      <c r="N23" s="32"/>
      <c r="O23" s="32"/>
      <c r="P23" s="174"/>
      <c r="Q23" s="251">
        <f t="shared" si="2"/>
        <v>0</v>
      </c>
      <c r="R23" s="71"/>
      <c r="S23" s="32"/>
      <c r="T23" s="32"/>
      <c r="U23" s="174"/>
      <c r="V23" s="251">
        <f t="shared" si="3"/>
        <v>0</v>
      </c>
      <c r="W23" s="71"/>
      <c r="X23" s="32"/>
      <c r="Y23" s="32"/>
      <c r="Z23" s="174"/>
      <c r="AA23" s="251">
        <f t="shared" si="4"/>
        <v>0</v>
      </c>
      <c r="AB23" s="71"/>
      <c r="AC23" s="32"/>
      <c r="AD23" s="32"/>
      <c r="AE23" s="174"/>
      <c r="AF23" s="251">
        <f t="shared" si="5"/>
        <v>0</v>
      </c>
      <c r="AG23" s="71"/>
      <c r="AH23" s="32"/>
      <c r="AI23" s="32"/>
      <c r="AJ23" s="174"/>
      <c r="AK23" s="251">
        <f t="shared" si="6"/>
        <v>0</v>
      </c>
      <c r="AL23" s="71"/>
      <c r="AM23" s="32"/>
      <c r="AN23" s="32"/>
      <c r="AO23" s="174"/>
      <c r="AP23" s="251">
        <f t="shared" si="7"/>
        <v>0</v>
      </c>
      <c r="AQ23" s="71"/>
      <c r="AR23" s="32"/>
      <c r="AS23" s="32"/>
      <c r="AT23" s="174"/>
      <c r="AU23" s="251">
        <f t="shared" si="8"/>
        <v>0</v>
      </c>
      <c r="AV23" s="71"/>
      <c r="AW23" s="32"/>
      <c r="AX23" s="32"/>
      <c r="AY23" s="174"/>
      <c r="AZ23" s="291">
        <f t="shared" si="9"/>
        <v>0</v>
      </c>
      <c r="BA23" s="302">
        <v>0</v>
      </c>
      <c r="BB23" s="303">
        <v>0</v>
      </c>
      <c r="BC23" s="303">
        <v>0</v>
      </c>
      <c r="BD23" s="292">
        <v>0</v>
      </c>
      <c r="BE23" s="292">
        <v>0</v>
      </c>
      <c r="BF23" s="301">
        <v>0</v>
      </c>
      <c r="BG23" s="301">
        <v>0</v>
      </c>
      <c r="BH23" s="144">
        <v>0</v>
      </c>
      <c r="BI23" s="88"/>
      <c r="BJ23" s="71"/>
      <c r="BK23" s="32"/>
      <c r="BL23" s="32"/>
      <c r="BM23" s="174"/>
      <c r="BN23" s="291">
        <f t="shared" si="10"/>
        <v>0</v>
      </c>
      <c r="BO23" s="71"/>
      <c r="BP23" s="32"/>
      <c r="BQ23" s="32"/>
      <c r="BR23" s="174"/>
      <c r="BS23" s="299">
        <f t="shared" si="11"/>
        <v>0</v>
      </c>
      <c r="BT23" s="71"/>
      <c r="BU23" s="32"/>
      <c r="BV23" s="32"/>
      <c r="BW23" s="174"/>
      <c r="BX23" s="299">
        <f t="shared" si="12"/>
        <v>0</v>
      </c>
      <c r="BY23" s="71">
        <v>130</v>
      </c>
      <c r="BZ23" s="32"/>
      <c r="CA23" s="32"/>
      <c r="CB23" s="174"/>
      <c r="CC23" s="291">
        <f t="shared" si="13"/>
        <v>130</v>
      </c>
      <c r="CD23" s="71">
        <v>112</v>
      </c>
      <c r="CE23" s="32"/>
      <c r="CF23" s="32"/>
      <c r="CG23" s="174"/>
      <c r="CH23" s="291">
        <f t="shared" si="14"/>
        <v>112</v>
      </c>
      <c r="CI23" s="71">
        <v>115</v>
      </c>
      <c r="CJ23" s="32"/>
      <c r="CK23" s="32"/>
      <c r="CL23" s="174"/>
      <c r="CM23" s="291">
        <f t="shared" si="15"/>
        <v>115</v>
      </c>
      <c r="CN23" s="71">
        <v>122</v>
      </c>
      <c r="CO23" s="32"/>
      <c r="CP23" s="32"/>
      <c r="CQ23" s="174"/>
      <c r="CR23" s="291">
        <f t="shared" si="16"/>
        <v>122</v>
      </c>
      <c r="CS23" s="71">
        <v>132</v>
      </c>
      <c r="CT23" s="32"/>
      <c r="CU23" s="32"/>
      <c r="CV23" s="174"/>
      <c r="CW23" s="291">
        <f t="shared" si="17"/>
        <v>132</v>
      </c>
      <c r="CX23" s="71">
        <v>134</v>
      </c>
      <c r="CY23" s="32"/>
      <c r="CZ23" s="32"/>
      <c r="DA23" s="174"/>
      <c r="DB23" s="291">
        <f t="shared" si="18"/>
        <v>134</v>
      </c>
      <c r="DC23" s="71">
        <v>126</v>
      </c>
      <c r="DD23" s="32"/>
      <c r="DE23" s="32"/>
      <c r="DF23" s="174"/>
      <c r="DG23" s="291">
        <f t="shared" si="19"/>
        <v>126</v>
      </c>
      <c r="DH23" s="302">
        <v>57.5</v>
      </c>
      <c r="DI23" s="293">
        <v>0</v>
      </c>
      <c r="DJ23" s="293">
        <v>0</v>
      </c>
      <c r="DK23" s="302">
        <v>63</v>
      </c>
      <c r="DL23" s="302">
        <v>115</v>
      </c>
      <c r="DM23" s="317">
        <v>0</v>
      </c>
      <c r="DN23" s="317">
        <v>0</v>
      </c>
      <c r="DO23" s="84">
        <f>DL23+DK23+DH23+DG23+DB23+CW23+CR23+CM23+CH23+CC23</f>
        <v>1106.5</v>
      </c>
      <c r="DP23" s="204">
        <v>15</v>
      </c>
      <c r="DQ23" s="323">
        <f t="shared" si="20"/>
        <v>1106.5</v>
      </c>
      <c r="DR23" s="50">
        <v>19</v>
      </c>
    </row>
    <row r="24" spans="1:122" ht="16.5" customHeight="1">
      <c r="A24" s="54">
        <v>20</v>
      </c>
      <c r="B24" s="222" t="s">
        <v>100</v>
      </c>
      <c r="C24" s="34">
        <v>43.5</v>
      </c>
      <c r="D24" s="35">
        <v>57</v>
      </c>
      <c r="E24" s="35"/>
      <c r="F24" s="176"/>
      <c r="G24" s="291">
        <f t="shared" si="0"/>
        <v>100.5</v>
      </c>
      <c r="H24" s="71">
        <v>54</v>
      </c>
      <c r="I24" s="32"/>
      <c r="J24" s="32"/>
      <c r="K24" s="174"/>
      <c r="L24" s="291">
        <f t="shared" si="1"/>
        <v>54</v>
      </c>
      <c r="M24" s="71">
        <v>66</v>
      </c>
      <c r="N24" s="32"/>
      <c r="O24" s="32"/>
      <c r="P24" s="174"/>
      <c r="Q24" s="291">
        <f t="shared" si="2"/>
        <v>66</v>
      </c>
      <c r="R24" s="71">
        <v>30.5</v>
      </c>
      <c r="S24" s="32"/>
      <c r="T24" s="32"/>
      <c r="U24" s="174"/>
      <c r="V24" s="291">
        <f t="shared" si="3"/>
        <v>30.5</v>
      </c>
      <c r="W24" s="71">
        <v>35</v>
      </c>
      <c r="X24" s="32"/>
      <c r="Y24" s="32"/>
      <c r="Z24" s="174"/>
      <c r="AA24" s="291">
        <f t="shared" si="4"/>
        <v>35</v>
      </c>
      <c r="AB24" s="73"/>
      <c r="AC24" s="35"/>
      <c r="AD24" s="35"/>
      <c r="AE24" s="176"/>
      <c r="AF24" s="299">
        <f t="shared" si="5"/>
        <v>0</v>
      </c>
      <c r="AG24" s="73"/>
      <c r="AH24" s="35"/>
      <c r="AI24" s="35"/>
      <c r="AJ24" s="176"/>
      <c r="AK24" s="299">
        <f t="shared" si="6"/>
        <v>0</v>
      </c>
      <c r="AL24" s="73"/>
      <c r="AM24" s="35"/>
      <c r="AN24" s="35"/>
      <c r="AO24" s="176"/>
      <c r="AP24" s="291">
        <f t="shared" si="7"/>
        <v>0</v>
      </c>
      <c r="AQ24" s="73">
        <v>140</v>
      </c>
      <c r="AR24" s="35">
        <v>54.5</v>
      </c>
      <c r="AS24" s="35"/>
      <c r="AT24" s="176"/>
      <c r="AU24" s="291">
        <f t="shared" si="8"/>
        <v>194.5</v>
      </c>
      <c r="AV24" s="73">
        <v>57</v>
      </c>
      <c r="AW24" s="35"/>
      <c r="AX24" s="35"/>
      <c r="AY24" s="176"/>
      <c r="AZ24" s="291">
        <f t="shared" si="9"/>
        <v>57</v>
      </c>
      <c r="BA24" s="298">
        <v>0</v>
      </c>
      <c r="BB24" s="294">
        <v>0</v>
      </c>
      <c r="BC24" s="294">
        <v>0</v>
      </c>
      <c r="BD24" s="294">
        <v>0</v>
      </c>
      <c r="BE24" s="294">
        <v>0</v>
      </c>
      <c r="BF24" s="300">
        <v>0</v>
      </c>
      <c r="BG24" s="300">
        <v>0</v>
      </c>
      <c r="BH24" s="144">
        <f>AZ24+AU24+AA24+V24+Q24+L24+G24</f>
        <v>537.5</v>
      </c>
      <c r="BI24" s="88">
        <v>21</v>
      </c>
      <c r="BJ24" s="73">
        <v>107</v>
      </c>
      <c r="BK24" s="35">
        <v>70</v>
      </c>
      <c r="BL24" s="35"/>
      <c r="BM24" s="176"/>
      <c r="BN24" s="291">
        <f t="shared" si="10"/>
        <v>177</v>
      </c>
      <c r="BO24" s="71">
        <v>110</v>
      </c>
      <c r="BP24" s="32">
        <v>68</v>
      </c>
      <c r="BQ24" s="32"/>
      <c r="BR24" s="174"/>
      <c r="BS24" s="291">
        <f t="shared" si="11"/>
        <v>178</v>
      </c>
      <c r="BT24" s="71"/>
      <c r="BU24" s="32"/>
      <c r="BV24" s="32"/>
      <c r="BW24" s="174"/>
      <c r="BX24" s="299">
        <f t="shared" si="12"/>
        <v>0</v>
      </c>
      <c r="BY24" s="71"/>
      <c r="BZ24" s="32"/>
      <c r="CA24" s="32"/>
      <c r="CB24" s="174"/>
      <c r="CC24" s="299">
        <f t="shared" si="13"/>
        <v>0</v>
      </c>
      <c r="CD24" s="73"/>
      <c r="CE24" s="35"/>
      <c r="CF24" s="35"/>
      <c r="CG24" s="176"/>
      <c r="CH24" s="291">
        <f t="shared" si="14"/>
        <v>0</v>
      </c>
      <c r="CI24" s="73"/>
      <c r="CJ24" s="35"/>
      <c r="CK24" s="35"/>
      <c r="CL24" s="176"/>
      <c r="CM24" s="291">
        <f t="shared" si="15"/>
        <v>0</v>
      </c>
      <c r="CN24" s="73"/>
      <c r="CO24" s="35"/>
      <c r="CP24" s="35"/>
      <c r="CQ24" s="176"/>
      <c r="CR24" s="291">
        <f t="shared" si="16"/>
        <v>0</v>
      </c>
      <c r="CS24" s="73"/>
      <c r="CT24" s="35"/>
      <c r="CU24" s="35"/>
      <c r="CV24" s="176"/>
      <c r="CW24" s="291">
        <f t="shared" si="17"/>
        <v>0</v>
      </c>
      <c r="CX24" s="71"/>
      <c r="CY24" s="32"/>
      <c r="CZ24" s="32"/>
      <c r="DA24" s="174"/>
      <c r="DB24" s="291">
        <f t="shared" si="18"/>
        <v>0</v>
      </c>
      <c r="DC24" s="73"/>
      <c r="DD24" s="35"/>
      <c r="DE24" s="35"/>
      <c r="DF24" s="176"/>
      <c r="DG24" s="291">
        <f t="shared" si="19"/>
        <v>0</v>
      </c>
      <c r="DH24" s="293">
        <v>0</v>
      </c>
      <c r="DI24" s="293">
        <v>0</v>
      </c>
      <c r="DJ24" s="293">
        <v>0</v>
      </c>
      <c r="DK24" s="293">
        <v>0</v>
      </c>
      <c r="DL24" s="293">
        <v>0</v>
      </c>
      <c r="DM24" s="317">
        <v>0</v>
      </c>
      <c r="DN24" s="317">
        <v>0</v>
      </c>
      <c r="DO24" s="84">
        <f>BS24+BN24</f>
        <v>355</v>
      </c>
      <c r="DP24" s="204">
        <v>19</v>
      </c>
      <c r="DQ24" s="323">
        <f t="shared" si="20"/>
        <v>892.5</v>
      </c>
      <c r="DR24" s="50">
        <v>20</v>
      </c>
    </row>
    <row r="25" spans="1:122" ht="16.5" customHeight="1">
      <c r="A25" s="54">
        <v>21</v>
      </c>
      <c r="B25" s="222" t="s">
        <v>90</v>
      </c>
      <c r="C25" s="5">
        <v>62</v>
      </c>
      <c r="D25" s="3">
        <v>49</v>
      </c>
      <c r="E25" s="3"/>
      <c r="F25" s="101"/>
      <c r="G25" s="291">
        <f t="shared" si="0"/>
        <v>111</v>
      </c>
      <c r="H25" s="71">
        <v>102</v>
      </c>
      <c r="I25" s="32">
        <v>48</v>
      </c>
      <c r="J25" s="32"/>
      <c r="K25" s="174"/>
      <c r="L25" s="291">
        <f t="shared" si="1"/>
        <v>150</v>
      </c>
      <c r="M25" s="71"/>
      <c r="N25" s="32"/>
      <c r="O25" s="32"/>
      <c r="P25" s="174"/>
      <c r="Q25" s="291">
        <f t="shared" si="2"/>
        <v>0</v>
      </c>
      <c r="R25" s="71"/>
      <c r="S25" s="32"/>
      <c r="T25" s="32"/>
      <c r="U25" s="174"/>
      <c r="V25" s="291">
        <f t="shared" si="3"/>
        <v>0</v>
      </c>
      <c r="W25" s="71"/>
      <c r="X25" s="32"/>
      <c r="Y25" s="32"/>
      <c r="Z25" s="174"/>
      <c r="AA25" s="291">
        <f t="shared" si="4"/>
        <v>0</v>
      </c>
      <c r="AB25" s="66"/>
      <c r="AC25" s="3"/>
      <c r="AD25" s="3"/>
      <c r="AE25" s="101"/>
      <c r="AF25" s="291">
        <f t="shared" si="5"/>
        <v>0</v>
      </c>
      <c r="AG25" s="66"/>
      <c r="AH25" s="3"/>
      <c r="AI25" s="3"/>
      <c r="AJ25" s="101"/>
      <c r="AK25" s="291">
        <f t="shared" si="6"/>
        <v>0</v>
      </c>
      <c r="AL25" s="66"/>
      <c r="AM25" s="3"/>
      <c r="AN25" s="3"/>
      <c r="AO25" s="101"/>
      <c r="AP25" s="299">
        <f t="shared" si="7"/>
        <v>0</v>
      </c>
      <c r="AQ25" s="66">
        <v>82</v>
      </c>
      <c r="AR25" s="3">
        <v>78</v>
      </c>
      <c r="AS25" s="3"/>
      <c r="AT25" s="101"/>
      <c r="AU25" s="291">
        <f t="shared" si="8"/>
        <v>160</v>
      </c>
      <c r="AV25" s="66"/>
      <c r="AW25" s="3"/>
      <c r="AX25" s="3"/>
      <c r="AY25" s="101"/>
      <c r="AZ25" s="299">
        <f t="shared" si="9"/>
        <v>0</v>
      </c>
      <c r="BA25" s="324">
        <v>0</v>
      </c>
      <c r="BB25" s="297">
        <v>105</v>
      </c>
      <c r="BC25" s="294">
        <v>0</v>
      </c>
      <c r="BD25" s="294">
        <v>0</v>
      </c>
      <c r="BE25" s="294">
        <v>0</v>
      </c>
      <c r="BF25" s="294">
        <v>0</v>
      </c>
      <c r="BG25" s="292">
        <v>72.5</v>
      </c>
      <c r="BH25" s="144">
        <f>BG25+BB25+AU25+L25+G25</f>
        <v>598.5</v>
      </c>
      <c r="BI25" s="88">
        <v>20</v>
      </c>
      <c r="BJ25" s="71">
        <v>63</v>
      </c>
      <c r="BK25" s="32"/>
      <c r="BL25" s="32"/>
      <c r="BM25" s="174"/>
      <c r="BN25" s="291">
        <f t="shared" si="10"/>
        <v>63</v>
      </c>
      <c r="BO25" s="71">
        <v>66</v>
      </c>
      <c r="BP25" s="32"/>
      <c r="BQ25" s="32"/>
      <c r="BR25" s="174"/>
      <c r="BS25" s="291">
        <f t="shared" si="11"/>
        <v>66</v>
      </c>
      <c r="BT25" s="71"/>
      <c r="BU25" s="32"/>
      <c r="BV25" s="32"/>
      <c r="BW25" s="174"/>
      <c r="BX25" s="299">
        <f t="shared" si="12"/>
        <v>0</v>
      </c>
      <c r="BY25" s="71"/>
      <c r="BZ25" s="32"/>
      <c r="CA25" s="32"/>
      <c r="CB25" s="174"/>
      <c r="CC25" s="299">
        <f t="shared" si="13"/>
        <v>0</v>
      </c>
      <c r="CD25" s="71"/>
      <c r="CE25" s="32"/>
      <c r="CF25" s="32"/>
      <c r="CG25" s="174"/>
      <c r="CH25" s="291">
        <f t="shared" si="14"/>
        <v>0</v>
      </c>
      <c r="CI25" s="71"/>
      <c r="CJ25" s="32"/>
      <c r="CK25" s="32"/>
      <c r="CL25" s="174"/>
      <c r="CM25" s="291">
        <f t="shared" si="15"/>
        <v>0</v>
      </c>
      <c r="CN25" s="71"/>
      <c r="CO25" s="32"/>
      <c r="CP25" s="32"/>
      <c r="CQ25" s="174"/>
      <c r="CR25" s="291">
        <f t="shared" si="16"/>
        <v>0</v>
      </c>
      <c r="CS25" s="71"/>
      <c r="CT25" s="32"/>
      <c r="CU25" s="32"/>
      <c r="CV25" s="174"/>
      <c r="CW25" s="291">
        <f t="shared" si="17"/>
        <v>0</v>
      </c>
      <c r="CX25" s="71"/>
      <c r="CY25" s="32"/>
      <c r="CZ25" s="32"/>
      <c r="DA25" s="174"/>
      <c r="DB25" s="291">
        <f t="shared" si="18"/>
        <v>0</v>
      </c>
      <c r="DC25" s="71"/>
      <c r="DD25" s="32"/>
      <c r="DE25" s="32"/>
      <c r="DF25" s="174"/>
      <c r="DG25" s="291">
        <f t="shared" si="19"/>
        <v>0</v>
      </c>
      <c r="DH25" s="293">
        <v>0</v>
      </c>
      <c r="DI25" s="293">
        <v>0</v>
      </c>
      <c r="DJ25" s="293">
        <v>0</v>
      </c>
      <c r="DK25" s="293">
        <v>0</v>
      </c>
      <c r="DL25" s="293">
        <v>0</v>
      </c>
      <c r="DM25" s="317">
        <v>0</v>
      </c>
      <c r="DN25" s="317">
        <v>0</v>
      </c>
      <c r="DO25" s="84">
        <f>BS25+BN25</f>
        <v>129</v>
      </c>
      <c r="DP25" s="204">
        <v>25</v>
      </c>
      <c r="DQ25" s="323">
        <f t="shared" si="20"/>
        <v>727.5</v>
      </c>
      <c r="DR25" s="50">
        <v>21</v>
      </c>
    </row>
    <row r="26" spans="1:122" ht="16.5" customHeight="1">
      <c r="A26" s="54">
        <v>22</v>
      </c>
      <c r="B26" s="287" t="s">
        <v>13</v>
      </c>
      <c r="C26" s="34">
        <v>106</v>
      </c>
      <c r="D26" s="35"/>
      <c r="E26" s="35"/>
      <c r="F26" s="176"/>
      <c r="G26" s="291">
        <f t="shared" si="0"/>
        <v>106</v>
      </c>
      <c r="H26" s="71">
        <v>104</v>
      </c>
      <c r="I26" s="32"/>
      <c r="J26" s="32"/>
      <c r="K26" s="174"/>
      <c r="L26" s="291">
        <f t="shared" si="1"/>
        <v>104</v>
      </c>
      <c r="M26" s="71">
        <v>124</v>
      </c>
      <c r="N26" s="32"/>
      <c r="O26" s="32"/>
      <c r="P26" s="174"/>
      <c r="Q26" s="291">
        <f t="shared" si="2"/>
        <v>124</v>
      </c>
      <c r="R26" s="71">
        <v>60</v>
      </c>
      <c r="S26" s="32"/>
      <c r="T26" s="32"/>
      <c r="U26" s="174"/>
      <c r="V26" s="291">
        <f t="shared" si="3"/>
        <v>60</v>
      </c>
      <c r="W26" s="71">
        <v>55</v>
      </c>
      <c r="X26" s="32"/>
      <c r="Y26" s="32"/>
      <c r="Z26" s="174"/>
      <c r="AA26" s="291">
        <f t="shared" si="4"/>
        <v>55</v>
      </c>
      <c r="AB26" s="73"/>
      <c r="AC26" s="35"/>
      <c r="AD26" s="35"/>
      <c r="AE26" s="176"/>
      <c r="AF26" s="291">
        <f t="shared" si="5"/>
        <v>0</v>
      </c>
      <c r="AG26" s="73"/>
      <c r="AH26" s="35"/>
      <c r="AI26" s="35"/>
      <c r="AJ26" s="176"/>
      <c r="AK26" s="291">
        <f t="shared" si="6"/>
        <v>0</v>
      </c>
      <c r="AL26" s="73"/>
      <c r="AM26" s="35"/>
      <c r="AN26" s="35"/>
      <c r="AO26" s="176"/>
      <c r="AP26" s="291">
        <f t="shared" si="7"/>
        <v>0</v>
      </c>
      <c r="AQ26" s="73"/>
      <c r="AR26" s="35"/>
      <c r="AS26" s="35"/>
      <c r="AT26" s="176"/>
      <c r="AU26" s="299">
        <f t="shared" si="8"/>
        <v>0</v>
      </c>
      <c r="AV26" s="73"/>
      <c r="AW26" s="35"/>
      <c r="AX26" s="35"/>
      <c r="AY26" s="176"/>
      <c r="AZ26" s="291">
        <f t="shared" si="9"/>
        <v>0</v>
      </c>
      <c r="BA26" s="298">
        <v>0</v>
      </c>
      <c r="BB26" s="300">
        <v>0</v>
      </c>
      <c r="BC26" s="300">
        <v>0</v>
      </c>
      <c r="BD26" s="294">
        <v>0</v>
      </c>
      <c r="BE26" s="294">
        <v>0</v>
      </c>
      <c r="BF26" s="294">
        <v>0</v>
      </c>
      <c r="BG26" s="294">
        <v>0</v>
      </c>
      <c r="BH26" s="93">
        <f>AA26+V26+Q26+L26+G26</f>
        <v>449</v>
      </c>
      <c r="BI26" s="88">
        <v>23</v>
      </c>
      <c r="BJ26" s="73"/>
      <c r="BK26" s="35"/>
      <c r="BL26" s="35"/>
      <c r="BM26" s="176"/>
      <c r="BN26" s="291">
        <f t="shared" si="10"/>
        <v>0</v>
      </c>
      <c r="BO26" s="71"/>
      <c r="BP26" s="32"/>
      <c r="BQ26" s="32"/>
      <c r="BR26" s="174"/>
      <c r="BS26" s="299">
        <f t="shared" si="11"/>
        <v>0</v>
      </c>
      <c r="BT26" s="71"/>
      <c r="BU26" s="32"/>
      <c r="BV26" s="32"/>
      <c r="BW26" s="174"/>
      <c r="BX26" s="299">
        <f t="shared" si="12"/>
        <v>0</v>
      </c>
      <c r="BY26" s="71">
        <v>91</v>
      </c>
      <c r="BZ26" s="32"/>
      <c r="CA26" s="32"/>
      <c r="CB26" s="174"/>
      <c r="CC26" s="291">
        <f t="shared" si="13"/>
        <v>91</v>
      </c>
      <c r="CD26" s="73">
        <v>69</v>
      </c>
      <c r="CE26" s="35"/>
      <c r="CF26" s="35"/>
      <c r="CG26" s="176"/>
      <c r="CH26" s="291">
        <f t="shared" si="14"/>
        <v>69</v>
      </c>
      <c r="CI26" s="73"/>
      <c r="CJ26" s="35"/>
      <c r="CK26" s="35"/>
      <c r="CL26" s="176"/>
      <c r="CM26" s="291">
        <f t="shared" si="15"/>
        <v>0</v>
      </c>
      <c r="CN26" s="73"/>
      <c r="CO26" s="35"/>
      <c r="CP26" s="35"/>
      <c r="CQ26" s="176"/>
      <c r="CR26" s="291">
        <f t="shared" si="16"/>
        <v>0</v>
      </c>
      <c r="CS26" s="73"/>
      <c r="CT26" s="35"/>
      <c r="CU26" s="35"/>
      <c r="CV26" s="176"/>
      <c r="CW26" s="291">
        <f t="shared" si="17"/>
        <v>0</v>
      </c>
      <c r="CX26" s="71">
        <v>97</v>
      </c>
      <c r="CY26" s="32"/>
      <c r="CZ26" s="32"/>
      <c r="DA26" s="174"/>
      <c r="DB26" s="291">
        <f t="shared" si="18"/>
        <v>97</v>
      </c>
      <c r="DC26" s="73"/>
      <c r="DD26" s="35"/>
      <c r="DE26" s="35"/>
      <c r="DF26" s="176"/>
      <c r="DG26" s="291">
        <f t="shared" si="19"/>
        <v>0</v>
      </c>
      <c r="DH26" s="293">
        <v>0</v>
      </c>
      <c r="DI26" s="293">
        <v>0</v>
      </c>
      <c r="DJ26" s="293">
        <v>0</v>
      </c>
      <c r="DK26" s="293">
        <v>0</v>
      </c>
      <c r="DL26" s="293">
        <v>0</v>
      </c>
      <c r="DM26" s="317">
        <v>0</v>
      </c>
      <c r="DN26" s="317">
        <v>0</v>
      </c>
      <c r="DO26" s="84">
        <f>DB26+CH26+CC26</f>
        <v>257</v>
      </c>
      <c r="DP26" s="204">
        <v>22</v>
      </c>
      <c r="DQ26" s="323">
        <f t="shared" si="20"/>
        <v>706</v>
      </c>
      <c r="DR26" s="50">
        <v>22</v>
      </c>
    </row>
    <row r="27" spans="1:122" ht="16.5" customHeight="1">
      <c r="A27" s="54">
        <v>23</v>
      </c>
      <c r="B27" s="222" t="s">
        <v>21</v>
      </c>
      <c r="C27" s="5">
        <v>38</v>
      </c>
      <c r="D27" s="3">
        <v>24</v>
      </c>
      <c r="E27" s="3">
        <v>47</v>
      </c>
      <c r="F27" s="101"/>
      <c r="G27" s="291">
        <f t="shared" si="0"/>
        <v>109</v>
      </c>
      <c r="H27" s="71">
        <v>40.5</v>
      </c>
      <c r="I27" s="32">
        <v>71</v>
      </c>
      <c r="J27" s="32"/>
      <c r="K27" s="174"/>
      <c r="L27" s="291">
        <f t="shared" si="1"/>
        <v>111.5</v>
      </c>
      <c r="M27" s="71"/>
      <c r="N27" s="32"/>
      <c r="O27" s="32"/>
      <c r="P27" s="174"/>
      <c r="Q27" s="291">
        <f t="shared" si="2"/>
        <v>0</v>
      </c>
      <c r="R27" s="71">
        <v>42.5</v>
      </c>
      <c r="S27" s="32">
        <v>35.5</v>
      </c>
      <c r="T27" s="32"/>
      <c r="U27" s="174"/>
      <c r="V27" s="291">
        <f t="shared" si="3"/>
        <v>78</v>
      </c>
      <c r="W27" s="71">
        <v>34</v>
      </c>
      <c r="X27" s="32">
        <v>31.5</v>
      </c>
      <c r="Y27" s="32"/>
      <c r="Z27" s="174"/>
      <c r="AA27" s="291">
        <f t="shared" si="4"/>
        <v>65.5</v>
      </c>
      <c r="AB27" s="66"/>
      <c r="AC27" s="3"/>
      <c r="AD27" s="3"/>
      <c r="AE27" s="101"/>
      <c r="AF27" s="299">
        <f t="shared" si="5"/>
        <v>0</v>
      </c>
      <c r="AG27" s="66"/>
      <c r="AH27" s="3"/>
      <c r="AI27" s="3"/>
      <c r="AJ27" s="101"/>
      <c r="AK27" s="299">
        <f t="shared" si="6"/>
        <v>0</v>
      </c>
      <c r="AL27" s="66">
        <v>53.5</v>
      </c>
      <c r="AM27" s="3"/>
      <c r="AN27" s="3"/>
      <c r="AO27" s="101"/>
      <c r="AP27" s="291">
        <f t="shared" si="7"/>
        <v>53.5</v>
      </c>
      <c r="AQ27" s="66">
        <v>57.5</v>
      </c>
      <c r="AR27" s="3">
        <v>46.5</v>
      </c>
      <c r="AS27" s="3">
        <v>81</v>
      </c>
      <c r="AT27" s="101"/>
      <c r="AU27" s="291">
        <f t="shared" si="8"/>
        <v>185</v>
      </c>
      <c r="AV27" s="66">
        <v>53.5</v>
      </c>
      <c r="AW27" s="3"/>
      <c r="AX27" s="3"/>
      <c r="AY27" s="101"/>
      <c r="AZ27" s="291">
        <f t="shared" si="9"/>
        <v>53.5</v>
      </c>
      <c r="BA27" s="321">
        <v>0</v>
      </c>
      <c r="BB27" s="325">
        <v>0</v>
      </c>
      <c r="BC27" s="325">
        <v>0</v>
      </c>
      <c r="BD27" s="292">
        <v>0</v>
      </c>
      <c r="BE27" s="294">
        <v>0</v>
      </c>
      <c r="BF27" s="294">
        <v>0</v>
      </c>
      <c r="BG27" s="292">
        <v>0</v>
      </c>
      <c r="BH27" s="144">
        <f>G27+L27+Q27+V27+AA27+AP27+AU27+AZ27</f>
        <v>656</v>
      </c>
      <c r="BI27" s="88">
        <v>19</v>
      </c>
      <c r="BJ27" s="66"/>
      <c r="BK27" s="3"/>
      <c r="BL27" s="3"/>
      <c r="BM27" s="101"/>
      <c r="BN27" s="291">
        <f t="shared" si="10"/>
        <v>0</v>
      </c>
      <c r="BO27" s="71"/>
      <c r="BP27" s="32"/>
      <c r="BQ27" s="32"/>
      <c r="BR27" s="174"/>
      <c r="BS27" s="291">
        <f t="shared" si="11"/>
        <v>0</v>
      </c>
      <c r="BT27" s="71"/>
      <c r="BU27" s="32"/>
      <c r="BV27" s="32"/>
      <c r="BW27" s="174"/>
      <c r="BX27" s="299">
        <f t="shared" si="12"/>
        <v>0</v>
      </c>
      <c r="BY27" s="71"/>
      <c r="BZ27" s="32"/>
      <c r="CA27" s="32"/>
      <c r="CB27" s="174"/>
      <c r="CC27" s="299">
        <f t="shared" si="13"/>
        <v>0</v>
      </c>
      <c r="CD27" s="66"/>
      <c r="CE27" s="3"/>
      <c r="CF27" s="3"/>
      <c r="CG27" s="101"/>
      <c r="CH27" s="291">
        <f t="shared" si="14"/>
        <v>0</v>
      </c>
      <c r="CI27" s="66"/>
      <c r="CJ27" s="3"/>
      <c r="CK27" s="3"/>
      <c r="CL27" s="101"/>
      <c r="CM27" s="291">
        <f t="shared" si="15"/>
        <v>0</v>
      </c>
      <c r="CN27" s="66"/>
      <c r="CO27" s="3"/>
      <c r="CP27" s="3"/>
      <c r="CQ27" s="101"/>
      <c r="CR27" s="291">
        <f t="shared" si="16"/>
        <v>0</v>
      </c>
      <c r="CS27" s="191"/>
      <c r="CT27" s="3"/>
      <c r="CU27" s="3"/>
      <c r="CV27" s="101"/>
      <c r="CW27" s="291">
        <f t="shared" si="17"/>
        <v>0</v>
      </c>
      <c r="CX27" s="71"/>
      <c r="CY27" s="32"/>
      <c r="CZ27" s="32"/>
      <c r="DA27" s="174"/>
      <c r="DB27" s="291">
        <f t="shared" si="18"/>
        <v>0</v>
      </c>
      <c r="DC27" s="66"/>
      <c r="DD27" s="3"/>
      <c r="DE27" s="3"/>
      <c r="DF27" s="101"/>
      <c r="DG27" s="291">
        <f t="shared" si="19"/>
        <v>0</v>
      </c>
      <c r="DH27" s="293">
        <v>0</v>
      </c>
      <c r="DI27" s="293">
        <v>0</v>
      </c>
      <c r="DJ27" s="293">
        <v>0</v>
      </c>
      <c r="DK27" s="293">
        <v>0</v>
      </c>
      <c r="DL27" s="293">
        <v>0</v>
      </c>
      <c r="DM27" s="317">
        <v>0</v>
      </c>
      <c r="DN27" s="317">
        <v>0</v>
      </c>
      <c r="DO27" s="84">
        <v>0</v>
      </c>
      <c r="DP27" s="204">
        <v>29</v>
      </c>
      <c r="DQ27" s="323">
        <f t="shared" si="20"/>
        <v>656</v>
      </c>
      <c r="DR27" s="50">
        <v>23</v>
      </c>
    </row>
    <row r="28" spans="1:122" ht="16.5" customHeight="1">
      <c r="A28" s="54">
        <v>24</v>
      </c>
      <c r="B28" s="222" t="s">
        <v>52</v>
      </c>
      <c r="C28" s="5"/>
      <c r="D28" s="3"/>
      <c r="E28" s="3"/>
      <c r="F28" s="175"/>
      <c r="G28" s="251">
        <f t="shared" si="0"/>
        <v>0</v>
      </c>
      <c r="H28" s="71"/>
      <c r="I28" s="32"/>
      <c r="J28" s="32"/>
      <c r="K28" s="174"/>
      <c r="L28" s="251">
        <f t="shared" si="1"/>
        <v>0</v>
      </c>
      <c r="M28" s="71"/>
      <c r="N28" s="32"/>
      <c r="O28" s="32"/>
      <c r="P28" s="174"/>
      <c r="Q28" s="251">
        <f t="shared" si="2"/>
        <v>0</v>
      </c>
      <c r="R28" s="71"/>
      <c r="S28" s="32"/>
      <c r="T28" s="32"/>
      <c r="U28" s="174"/>
      <c r="V28" s="251">
        <f t="shared" si="3"/>
        <v>0</v>
      </c>
      <c r="W28" s="71"/>
      <c r="X28" s="32"/>
      <c r="Y28" s="32"/>
      <c r="Z28" s="174"/>
      <c r="AA28" s="251">
        <f t="shared" si="4"/>
        <v>0</v>
      </c>
      <c r="AB28" s="66"/>
      <c r="AC28" s="3"/>
      <c r="AD28" s="3"/>
      <c r="AE28" s="101"/>
      <c r="AF28" s="251">
        <f t="shared" si="5"/>
        <v>0</v>
      </c>
      <c r="AG28" s="66"/>
      <c r="AH28" s="3"/>
      <c r="AI28" s="3"/>
      <c r="AJ28" s="101"/>
      <c r="AK28" s="251">
        <f t="shared" si="6"/>
        <v>0</v>
      </c>
      <c r="AL28" s="66"/>
      <c r="AM28" s="3"/>
      <c r="AN28" s="3"/>
      <c r="AO28" s="101"/>
      <c r="AP28" s="251">
        <f t="shared" si="7"/>
        <v>0</v>
      </c>
      <c r="AQ28" s="66"/>
      <c r="AR28" s="3"/>
      <c r="AS28" s="3"/>
      <c r="AT28" s="101"/>
      <c r="AU28" s="251">
        <f t="shared" si="8"/>
        <v>0</v>
      </c>
      <c r="AV28" s="66"/>
      <c r="AW28" s="3"/>
      <c r="AX28" s="3"/>
      <c r="AY28" s="101"/>
      <c r="AZ28" s="291">
        <f t="shared" si="9"/>
        <v>0</v>
      </c>
      <c r="BA28" s="293">
        <v>0</v>
      </c>
      <c r="BB28" s="301">
        <v>0</v>
      </c>
      <c r="BC28" s="301">
        <v>0</v>
      </c>
      <c r="BD28" s="292">
        <v>0</v>
      </c>
      <c r="BE28" s="292">
        <v>0</v>
      </c>
      <c r="BF28" s="292">
        <v>0</v>
      </c>
      <c r="BG28" s="292">
        <v>0</v>
      </c>
      <c r="BH28" s="144">
        <v>0</v>
      </c>
      <c r="BI28" s="88"/>
      <c r="BJ28" s="66">
        <v>82</v>
      </c>
      <c r="BK28" s="3"/>
      <c r="BL28" s="3"/>
      <c r="BM28" s="101"/>
      <c r="BN28" s="291">
        <f t="shared" si="10"/>
        <v>82</v>
      </c>
      <c r="BO28" s="71">
        <v>80</v>
      </c>
      <c r="BP28" s="32"/>
      <c r="BQ28" s="32"/>
      <c r="BR28" s="174"/>
      <c r="BS28" s="291">
        <f t="shared" si="11"/>
        <v>80</v>
      </c>
      <c r="BT28" s="71"/>
      <c r="BU28" s="32"/>
      <c r="BV28" s="32"/>
      <c r="BW28" s="174"/>
      <c r="BX28" s="299">
        <f t="shared" si="12"/>
        <v>0</v>
      </c>
      <c r="BY28" s="71">
        <v>80</v>
      </c>
      <c r="BZ28" s="32"/>
      <c r="CA28" s="32"/>
      <c r="CB28" s="174"/>
      <c r="CC28" s="291">
        <f t="shared" si="13"/>
        <v>80</v>
      </c>
      <c r="CD28" s="66">
        <v>92</v>
      </c>
      <c r="CE28" s="3"/>
      <c r="CF28" s="3"/>
      <c r="CG28" s="101"/>
      <c r="CH28" s="291">
        <f t="shared" si="14"/>
        <v>92</v>
      </c>
      <c r="CI28" s="66"/>
      <c r="CJ28" s="3"/>
      <c r="CK28" s="3"/>
      <c r="CL28" s="101"/>
      <c r="CM28" s="291">
        <f t="shared" si="15"/>
        <v>0</v>
      </c>
      <c r="CN28" s="66"/>
      <c r="CO28" s="3"/>
      <c r="CP28" s="3"/>
      <c r="CQ28" s="101"/>
      <c r="CR28" s="291">
        <f t="shared" si="16"/>
        <v>0</v>
      </c>
      <c r="CS28" s="66"/>
      <c r="CT28" s="3"/>
      <c r="CU28" s="48"/>
      <c r="CV28" s="101"/>
      <c r="CW28" s="299">
        <f t="shared" si="17"/>
        <v>0</v>
      </c>
      <c r="CX28" s="71">
        <v>109</v>
      </c>
      <c r="CY28" s="32"/>
      <c r="CZ28" s="32"/>
      <c r="DA28" s="174"/>
      <c r="DB28" s="291">
        <f t="shared" si="18"/>
        <v>109</v>
      </c>
      <c r="DC28" s="66"/>
      <c r="DD28" s="3"/>
      <c r="DE28" s="3"/>
      <c r="DF28" s="101"/>
      <c r="DG28" s="291">
        <f t="shared" si="19"/>
        <v>0</v>
      </c>
      <c r="DH28" s="293">
        <v>62.5</v>
      </c>
      <c r="DI28" s="293">
        <v>0</v>
      </c>
      <c r="DJ28" s="293">
        <v>0</v>
      </c>
      <c r="DK28" s="293">
        <v>0</v>
      </c>
      <c r="DL28" s="293">
        <v>0</v>
      </c>
      <c r="DM28" s="317">
        <v>0</v>
      </c>
      <c r="DN28" s="317">
        <v>0</v>
      </c>
      <c r="DO28" s="84">
        <f>DH28+DB28+CH28+CC28+BS28+BN28</f>
        <v>505.5</v>
      </c>
      <c r="DP28" s="204">
        <v>18</v>
      </c>
      <c r="DQ28" s="323">
        <f t="shared" si="20"/>
        <v>505.5</v>
      </c>
      <c r="DR28" s="50">
        <v>24</v>
      </c>
    </row>
    <row r="29" spans="1:122" ht="16.5" customHeight="1">
      <c r="A29" s="54">
        <v>25</v>
      </c>
      <c r="B29" s="222" t="s">
        <v>58</v>
      </c>
      <c r="C29" s="24">
        <v>57</v>
      </c>
      <c r="D29" s="25"/>
      <c r="E29" s="25"/>
      <c r="F29" s="102"/>
      <c r="G29" s="291">
        <f t="shared" si="0"/>
        <v>57</v>
      </c>
      <c r="H29" s="71">
        <v>65</v>
      </c>
      <c r="I29" s="32"/>
      <c r="J29" s="32"/>
      <c r="K29" s="174"/>
      <c r="L29" s="291">
        <f t="shared" si="1"/>
        <v>65</v>
      </c>
      <c r="M29" s="71"/>
      <c r="N29" s="32"/>
      <c r="O29" s="32"/>
      <c r="P29" s="174"/>
      <c r="Q29" s="299">
        <f t="shared" si="2"/>
        <v>0</v>
      </c>
      <c r="R29" s="71">
        <v>46.5</v>
      </c>
      <c r="S29" s="32"/>
      <c r="T29" s="32"/>
      <c r="U29" s="174"/>
      <c r="V29" s="291">
        <f t="shared" si="3"/>
        <v>46.5</v>
      </c>
      <c r="W29" s="71">
        <v>57.5</v>
      </c>
      <c r="X29" s="32"/>
      <c r="Y29" s="32"/>
      <c r="Z29" s="174"/>
      <c r="AA29" s="291">
        <f t="shared" si="4"/>
        <v>57.5</v>
      </c>
      <c r="AB29" s="65">
        <v>65</v>
      </c>
      <c r="AC29" s="25"/>
      <c r="AD29" s="72"/>
      <c r="AE29" s="102"/>
      <c r="AF29" s="291">
        <f t="shared" si="5"/>
        <v>65</v>
      </c>
      <c r="AG29" s="65"/>
      <c r="AH29" s="72"/>
      <c r="AI29" s="25"/>
      <c r="AJ29" s="102"/>
      <c r="AK29" s="299">
        <f t="shared" si="6"/>
        <v>0</v>
      </c>
      <c r="AL29" s="65">
        <v>71.5</v>
      </c>
      <c r="AM29" s="25"/>
      <c r="AN29" s="25"/>
      <c r="AO29" s="102"/>
      <c r="AP29" s="291">
        <f t="shared" si="7"/>
        <v>71.5</v>
      </c>
      <c r="AQ29" s="65">
        <v>73</v>
      </c>
      <c r="AR29" s="25"/>
      <c r="AS29" s="25"/>
      <c r="AT29" s="102"/>
      <c r="AU29" s="291">
        <f t="shared" si="8"/>
        <v>73</v>
      </c>
      <c r="AV29" s="65">
        <v>63</v>
      </c>
      <c r="AW29" s="25"/>
      <c r="AX29" s="25"/>
      <c r="AY29" s="102"/>
      <c r="AZ29" s="291">
        <f t="shared" si="9"/>
        <v>63</v>
      </c>
      <c r="BA29" s="298">
        <v>0</v>
      </c>
      <c r="BB29" s="300">
        <v>0</v>
      </c>
      <c r="BC29" s="300">
        <v>0</v>
      </c>
      <c r="BD29" s="292">
        <v>0</v>
      </c>
      <c r="BE29" s="292">
        <v>0</v>
      </c>
      <c r="BF29" s="292">
        <v>0</v>
      </c>
      <c r="BG29" s="292">
        <v>0</v>
      </c>
      <c r="BH29" s="144">
        <f>G29+L29+V29+AA29+AF29+AP29+AU29+AZ29</f>
        <v>498.5</v>
      </c>
      <c r="BI29" s="88">
        <v>22</v>
      </c>
      <c r="BJ29" s="66"/>
      <c r="BK29" s="3"/>
      <c r="BL29" s="3"/>
      <c r="BM29" s="101"/>
      <c r="BN29" s="291">
        <f t="shared" si="10"/>
        <v>0</v>
      </c>
      <c r="BO29" s="71"/>
      <c r="BP29" s="32"/>
      <c r="BQ29" s="32"/>
      <c r="BR29" s="174"/>
      <c r="BS29" s="291">
        <f t="shared" si="11"/>
        <v>0</v>
      </c>
      <c r="BT29" s="71"/>
      <c r="BU29" s="32"/>
      <c r="BV29" s="32"/>
      <c r="BW29" s="174"/>
      <c r="BX29" s="299">
        <f t="shared" si="12"/>
        <v>0</v>
      </c>
      <c r="BY29" s="71"/>
      <c r="BZ29" s="32"/>
      <c r="CA29" s="32"/>
      <c r="CB29" s="174"/>
      <c r="CC29" s="299">
        <f t="shared" si="13"/>
        <v>0</v>
      </c>
      <c r="CD29" s="66"/>
      <c r="CE29" s="3"/>
      <c r="CF29" s="3"/>
      <c r="CG29" s="101"/>
      <c r="CH29" s="291">
        <f t="shared" si="14"/>
        <v>0</v>
      </c>
      <c r="CI29" s="66"/>
      <c r="CJ29" s="3"/>
      <c r="CK29" s="3"/>
      <c r="CL29" s="101"/>
      <c r="CM29" s="291">
        <f t="shared" si="15"/>
        <v>0</v>
      </c>
      <c r="CN29" s="66"/>
      <c r="CO29" s="3"/>
      <c r="CP29" s="3"/>
      <c r="CQ29" s="101"/>
      <c r="CR29" s="291">
        <f t="shared" si="16"/>
        <v>0</v>
      </c>
      <c r="CS29" s="66"/>
      <c r="CT29" s="3"/>
      <c r="CU29" s="3"/>
      <c r="CV29" s="101"/>
      <c r="CW29" s="291">
        <f t="shared" si="17"/>
        <v>0</v>
      </c>
      <c r="CX29" s="71"/>
      <c r="CY29" s="32"/>
      <c r="CZ29" s="32"/>
      <c r="DA29" s="174"/>
      <c r="DB29" s="291">
        <f t="shared" si="18"/>
        <v>0</v>
      </c>
      <c r="DC29" s="66"/>
      <c r="DD29" s="3"/>
      <c r="DE29" s="3"/>
      <c r="DF29" s="101"/>
      <c r="DG29" s="291">
        <f t="shared" si="19"/>
        <v>0</v>
      </c>
      <c r="DH29" s="293">
        <v>0</v>
      </c>
      <c r="DI29" s="293">
        <v>0</v>
      </c>
      <c r="DJ29" s="293">
        <v>0</v>
      </c>
      <c r="DK29" s="293">
        <v>0</v>
      </c>
      <c r="DL29" s="293">
        <v>0</v>
      </c>
      <c r="DM29" s="317">
        <v>0</v>
      </c>
      <c r="DN29" s="317">
        <v>0</v>
      </c>
      <c r="DO29" s="84">
        <v>0</v>
      </c>
      <c r="DP29" s="204">
        <v>30</v>
      </c>
      <c r="DQ29" s="323">
        <f t="shared" si="20"/>
        <v>498.5</v>
      </c>
      <c r="DR29" s="50">
        <v>25</v>
      </c>
    </row>
    <row r="30" spans="1:122" ht="16.5" customHeight="1">
      <c r="A30" s="54">
        <v>26</v>
      </c>
      <c r="B30" s="222" t="s">
        <v>23</v>
      </c>
      <c r="C30" s="5">
        <v>59</v>
      </c>
      <c r="D30" s="3"/>
      <c r="E30" s="3"/>
      <c r="F30" s="101"/>
      <c r="G30" s="291">
        <f t="shared" si="0"/>
        <v>59</v>
      </c>
      <c r="H30" s="71"/>
      <c r="I30" s="32"/>
      <c r="J30" s="32"/>
      <c r="K30" s="174"/>
      <c r="L30" s="291">
        <f t="shared" si="1"/>
        <v>0</v>
      </c>
      <c r="M30" s="71"/>
      <c r="N30" s="32"/>
      <c r="O30" s="32"/>
      <c r="P30" s="174"/>
      <c r="Q30" s="291">
        <f t="shared" si="2"/>
        <v>0</v>
      </c>
      <c r="R30" s="71">
        <v>65</v>
      </c>
      <c r="S30" s="32"/>
      <c r="T30" s="32"/>
      <c r="U30" s="174"/>
      <c r="V30" s="291">
        <f t="shared" si="3"/>
        <v>65</v>
      </c>
      <c r="W30" s="71">
        <v>67</v>
      </c>
      <c r="X30" s="32"/>
      <c r="Y30" s="32"/>
      <c r="Z30" s="174"/>
      <c r="AA30" s="291">
        <f t="shared" si="4"/>
        <v>67</v>
      </c>
      <c r="AB30" s="66">
        <v>73</v>
      </c>
      <c r="AC30" s="3"/>
      <c r="AD30" s="3"/>
      <c r="AE30" s="101"/>
      <c r="AF30" s="291">
        <f t="shared" si="5"/>
        <v>73</v>
      </c>
      <c r="AG30" s="66"/>
      <c r="AH30" s="3"/>
      <c r="AI30" s="3"/>
      <c r="AJ30" s="101"/>
      <c r="AK30" s="291">
        <f t="shared" si="6"/>
        <v>0</v>
      </c>
      <c r="AL30" s="66"/>
      <c r="AM30" s="3"/>
      <c r="AN30" s="3"/>
      <c r="AO30" s="101"/>
      <c r="AP30" s="291">
        <f t="shared" si="7"/>
        <v>0</v>
      </c>
      <c r="AQ30" s="66"/>
      <c r="AR30" s="3"/>
      <c r="AS30" s="3"/>
      <c r="AT30" s="101"/>
      <c r="AU30" s="299">
        <f t="shared" si="8"/>
        <v>0</v>
      </c>
      <c r="AV30" s="66"/>
      <c r="AW30" s="3"/>
      <c r="AX30" s="3"/>
      <c r="AY30" s="101"/>
      <c r="AZ30" s="291">
        <f t="shared" si="9"/>
        <v>0</v>
      </c>
      <c r="BA30" s="293">
        <v>0</v>
      </c>
      <c r="BB30" s="301">
        <v>0</v>
      </c>
      <c r="BC30" s="301">
        <v>0</v>
      </c>
      <c r="BD30" s="292">
        <v>0</v>
      </c>
      <c r="BE30" s="292">
        <v>0</v>
      </c>
      <c r="BF30" s="294">
        <v>0</v>
      </c>
      <c r="BG30" s="292">
        <v>0</v>
      </c>
      <c r="BH30" s="144">
        <f>G30+L30+Q30+V30+AA30+AF30+AK30+AP30</f>
        <v>264</v>
      </c>
      <c r="BI30" s="88">
        <v>26</v>
      </c>
      <c r="BJ30" s="65"/>
      <c r="BK30" s="25"/>
      <c r="BL30" s="25"/>
      <c r="BM30" s="102"/>
      <c r="BN30" s="291">
        <f t="shared" si="10"/>
        <v>0</v>
      </c>
      <c r="BO30" s="71"/>
      <c r="BP30" s="32"/>
      <c r="BQ30" s="32"/>
      <c r="BR30" s="174"/>
      <c r="BS30" s="299">
        <f t="shared" si="11"/>
        <v>0</v>
      </c>
      <c r="BT30" s="71"/>
      <c r="BU30" s="32"/>
      <c r="BV30" s="32"/>
      <c r="BW30" s="174"/>
      <c r="BX30" s="299">
        <f t="shared" si="12"/>
        <v>0</v>
      </c>
      <c r="BY30" s="71">
        <v>47</v>
      </c>
      <c r="BZ30" s="32"/>
      <c r="CA30" s="32"/>
      <c r="CB30" s="174"/>
      <c r="CC30" s="291">
        <f t="shared" si="13"/>
        <v>47</v>
      </c>
      <c r="CD30" s="65">
        <v>37</v>
      </c>
      <c r="CE30" s="25"/>
      <c r="CF30" s="25"/>
      <c r="CG30" s="102"/>
      <c r="CH30" s="291">
        <f t="shared" si="14"/>
        <v>37</v>
      </c>
      <c r="CI30" s="65"/>
      <c r="CJ30" s="25"/>
      <c r="CK30" s="25"/>
      <c r="CL30" s="102"/>
      <c r="CM30" s="291">
        <f t="shared" si="15"/>
        <v>0</v>
      </c>
      <c r="CN30" s="65"/>
      <c r="CO30" s="25"/>
      <c r="CP30" s="25"/>
      <c r="CQ30" s="102"/>
      <c r="CR30" s="291">
        <f t="shared" si="16"/>
        <v>0</v>
      </c>
      <c r="CS30" s="66"/>
      <c r="CT30" s="3"/>
      <c r="CU30" s="3"/>
      <c r="CV30" s="101"/>
      <c r="CW30" s="291">
        <f t="shared" si="17"/>
        <v>0</v>
      </c>
      <c r="CX30" s="71"/>
      <c r="CY30" s="32"/>
      <c r="CZ30" s="32"/>
      <c r="DA30" s="174"/>
      <c r="DB30" s="291">
        <f t="shared" si="18"/>
        <v>0</v>
      </c>
      <c r="DC30" s="65">
        <v>52</v>
      </c>
      <c r="DD30" s="25"/>
      <c r="DE30" s="25"/>
      <c r="DF30" s="102"/>
      <c r="DG30" s="291">
        <f t="shared" si="19"/>
        <v>52</v>
      </c>
      <c r="DH30" s="293">
        <v>0</v>
      </c>
      <c r="DI30" s="293">
        <v>0</v>
      </c>
      <c r="DJ30" s="293">
        <v>0</v>
      </c>
      <c r="DK30" s="293">
        <v>0</v>
      </c>
      <c r="DL30" s="293">
        <v>0</v>
      </c>
      <c r="DM30" s="317">
        <v>0</v>
      </c>
      <c r="DN30" s="317">
        <v>0</v>
      </c>
      <c r="DO30" s="84">
        <f>DG30+CH30+CC30</f>
        <v>136</v>
      </c>
      <c r="DP30" s="204">
        <v>23</v>
      </c>
      <c r="DQ30" s="323">
        <f t="shared" si="20"/>
        <v>400</v>
      </c>
      <c r="DR30" s="50">
        <v>26</v>
      </c>
    </row>
    <row r="31" spans="1:122" ht="16.5" customHeight="1">
      <c r="A31" s="54">
        <v>27</v>
      </c>
      <c r="B31" s="222" t="s">
        <v>51</v>
      </c>
      <c r="C31" s="5">
        <v>63</v>
      </c>
      <c r="D31" s="3"/>
      <c r="E31" s="3"/>
      <c r="F31" s="101"/>
      <c r="G31" s="291">
        <f t="shared" si="0"/>
        <v>63</v>
      </c>
      <c r="H31" s="71">
        <v>55</v>
      </c>
      <c r="I31" s="32"/>
      <c r="J31" s="32"/>
      <c r="K31" s="174"/>
      <c r="L31" s="291">
        <f t="shared" si="1"/>
        <v>55</v>
      </c>
      <c r="M31" s="71"/>
      <c r="N31" s="32"/>
      <c r="O31" s="32"/>
      <c r="P31" s="174"/>
      <c r="Q31" s="291">
        <f t="shared" si="2"/>
        <v>0</v>
      </c>
      <c r="R31" s="71">
        <v>81</v>
      </c>
      <c r="S31" s="32"/>
      <c r="T31" s="32"/>
      <c r="U31" s="174"/>
      <c r="V31" s="291">
        <f t="shared" si="3"/>
        <v>81</v>
      </c>
      <c r="W31" s="71">
        <v>51</v>
      </c>
      <c r="X31" s="32"/>
      <c r="Y31" s="32"/>
      <c r="Z31" s="174"/>
      <c r="AA31" s="291">
        <f t="shared" si="4"/>
        <v>51</v>
      </c>
      <c r="AB31" s="67"/>
      <c r="AC31" s="48"/>
      <c r="AD31" s="48"/>
      <c r="AE31" s="190"/>
      <c r="AF31" s="291">
        <f t="shared" si="5"/>
        <v>0</v>
      </c>
      <c r="AG31" s="67"/>
      <c r="AH31" s="48"/>
      <c r="AI31" s="48"/>
      <c r="AJ31" s="190"/>
      <c r="AK31" s="291">
        <f t="shared" si="6"/>
        <v>0</v>
      </c>
      <c r="AL31" s="66"/>
      <c r="AM31" s="3"/>
      <c r="AN31" s="3"/>
      <c r="AO31" s="101"/>
      <c r="AP31" s="291">
        <f t="shared" si="7"/>
        <v>0</v>
      </c>
      <c r="AQ31" s="66"/>
      <c r="AR31" s="3"/>
      <c r="AS31" s="3"/>
      <c r="AT31" s="101"/>
      <c r="AU31" s="299">
        <f t="shared" si="8"/>
        <v>0</v>
      </c>
      <c r="AV31" s="66"/>
      <c r="AW31" s="3"/>
      <c r="AX31" s="3"/>
      <c r="AY31" s="101"/>
      <c r="AZ31" s="291">
        <f t="shared" si="9"/>
        <v>0</v>
      </c>
      <c r="BA31" s="293">
        <v>0</v>
      </c>
      <c r="BB31" s="300">
        <v>0</v>
      </c>
      <c r="BC31" s="300">
        <v>0</v>
      </c>
      <c r="BD31" s="292">
        <v>0</v>
      </c>
      <c r="BE31" s="292">
        <v>0</v>
      </c>
      <c r="BF31" s="294">
        <v>0</v>
      </c>
      <c r="BG31" s="294">
        <v>0</v>
      </c>
      <c r="BH31" s="144">
        <f>AA31+V31+L31+G31</f>
        <v>250</v>
      </c>
      <c r="BI31" s="88">
        <v>27</v>
      </c>
      <c r="BJ31" s="66">
        <v>66</v>
      </c>
      <c r="BK31" s="3"/>
      <c r="BL31" s="3"/>
      <c r="BM31" s="101"/>
      <c r="BN31" s="291">
        <f t="shared" si="10"/>
        <v>66</v>
      </c>
      <c r="BO31" s="71">
        <v>70</v>
      </c>
      <c r="BP31" s="32"/>
      <c r="BQ31" s="32"/>
      <c r="BR31" s="174"/>
      <c r="BS31" s="291">
        <f t="shared" si="11"/>
        <v>70</v>
      </c>
      <c r="BT31" s="71"/>
      <c r="BU31" s="32"/>
      <c r="BV31" s="32"/>
      <c r="BW31" s="174"/>
      <c r="BX31" s="299">
        <f t="shared" si="12"/>
        <v>0</v>
      </c>
      <c r="BY31" s="71"/>
      <c r="BZ31" s="32"/>
      <c r="CA31" s="32"/>
      <c r="CB31" s="174"/>
      <c r="CC31" s="299">
        <f t="shared" si="13"/>
        <v>0</v>
      </c>
      <c r="CD31" s="66"/>
      <c r="CE31" s="3"/>
      <c r="CF31" s="3"/>
      <c r="CG31" s="101"/>
      <c r="CH31" s="291">
        <f t="shared" si="14"/>
        <v>0</v>
      </c>
      <c r="CI31" s="66"/>
      <c r="CJ31" s="3"/>
      <c r="CK31" s="3"/>
      <c r="CL31" s="101"/>
      <c r="CM31" s="291">
        <f t="shared" si="15"/>
        <v>0</v>
      </c>
      <c r="CN31" s="66"/>
      <c r="CO31" s="3"/>
      <c r="CP31" s="3"/>
      <c r="CQ31" s="101"/>
      <c r="CR31" s="291">
        <f t="shared" si="16"/>
        <v>0</v>
      </c>
      <c r="CS31" s="66"/>
      <c r="CT31" s="3"/>
      <c r="CU31" s="3"/>
      <c r="CV31" s="101"/>
      <c r="CW31" s="291">
        <f t="shared" si="17"/>
        <v>0</v>
      </c>
      <c r="CX31" s="71"/>
      <c r="CY31" s="32"/>
      <c r="CZ31" s="32"/>
      <c r="DA31" s="174"/>
      <c r="DB31" s="291">
        <f t="shared" si="18"/>
        <v>0</v>
      </c>
      <c r="DC31" s="66"/>
      <c r="DD31" s="3"/>
      <c r="DE31" s="3"/>
      <c r="DF31" s="101"/>
      <c r="DG31" s="291">
        <f t="shared" si="19"/>
        <v>0</v>
      </c>
      <c r="DH31" s="293">
        <v>0</v>
      </c>
      <c r="DI31" s="293">
        <v>0</v>
      </c>
      <c r="DJ31" s="293">
        <v>0</v>
      </c>
      <c r="DK31" s="293">
        <v>0</v>
      </c>
      <c r="DL31" s="293">
        <v>0</v>
      </c>
      <c r="DM31" s="317">
        <v>0</v>
      </c>
      <c r="DN31" s="317">
        <v>0</v>
      </c>
      <c r="DO31" s="84">
        <f>BS31+BN31</f>
        <v>136</v>
      </c>
      <c r="DP31" s="204">
        <v>24</v>
      </c>
      <c r="DQ31" s="323">
        <f t="shared" si="20"/>
        <v>386</v>
      </c>
      <c r="DR31" s="50">
        <v>27</v>
      </c>
    </row>
    <row r="32" spans="1:122" ht="16.5" customHeight="1">
      <c r="A32" s="54">
        <v>28</v>
      </c>
      <c r="B32" s="287" t="s">
        <v>27</v>
      </c>
      <c r="C32" s="5"/>
      <c r="D32" s="3"/>
      <c r="E32" s="3"/>
      <c r="F32" s="101"/>
      <c r="G32" s="251">
        <f t="shared" si="0"/>
        <v>0</v>
      </c>
      <c r="H32" s="71"/>
      <c r="I32" s="32"/>
      <c r="J32" s="32"/>
      <c r="K32" s="174"/>
      <c r="L32" s="251">
        <f t="shared" si="1"/>
        <v>0</v>
      </c>
      <c r="M32" s="71"/>
      <c r="N32" s="32"/>
      <c r="O32" s="32" t="s">
        <v>160</v>
      </c>
      <c r="P32" s="174"/>
      <c r="Q32" s="251">
        <v>0</v>
      </c>
      <c r="R32" s="71"/>
      <c r="S32" s="32"/>
      <c r="T32" s="32"/>
      <c r="U32" s="174"/>
      <c r="V32" s="251">
        <f t="shared" si="3"/>
        <v>0</v>
      </c>
      <c r="W32" s="71"/>
      <c r="X32" s="32"/>
      <c r="Y32" s="32"/>
      <c r="Z32" s="174"/>
      <c r="AA32" s="251">
        <f t="shared" si="4"/>
        <v>0</v>
      </c>
      <c r="AB32" s="66"/>
      <c r="AC32" s="3"/>
      <c r="AD32" s="3"/>
      <c r="AE32" s="101"/>
      <c r="AF32" s="251">
        <f t="shared" si="5"/>
        <v>0</v>
      </c>
      <c r="AG32" s="66"/>
      <c r="AH32" s="3"/>
      <c r="AI32" s="3"/>
      <c r="AJ32" s="101"/>
      <c r="AK32" s="251">
        <f t="shared" si="6"/>
        <v>0</v>
      </c>
      <c r="AL32" s="66"/>
      <c r="AM32" s="3"/>
      <c r="AN32" s="3"/>
      <c r="AO32" s="101"/>
      <c r="AP32" s="251">
        <f t="shared" si="7"/>
        <v>0</v>
      </c>
      <c r="AQ32" s="66"/>
      <c r="AR32" s="3"/>
      <c r="AS32" s="3"/>
      <c r="AT32" s="101"/>
      <c r="AU32" s="251">
        <f t="shared" si="8"/>
        <v>0</v>
      </c>
      <c r="AV32" s="66"/>
      <c r="AW32" s="3"/>
      <c r="AX32" s="3"/>
      <c r="AY32" s="101"/>
      <c r="AZ32" s="291">
        <f t="shared" si="9"/>
        <v>0</v>
      </c>
      <c r="BA32" s="293">
        <v>0</v>
      </c>
      <c r="BB32" s="301">
        <v>0</v>
      </c>
      <c r="BC32" s="301">
        <v>0</v>
      </c>
      <c r="BD32" s="292">
        <v>0</v>
      </c>
      <c r="BE32" s="292">
        <v>0</v>
      </c>
      <c r="BF32" s="294">
        <v>0</v>
      </c>
      <c r="BG32" s="292">
        <v>0</v>
      </c>
      <c r="BH32" s="144">
        <v>0</v>
      </c>
      <c r="BI32" s="88"/>
      <c r="BJ32" s="66">
        <v>50</v>
      </c>
      <c r="BK32" s="3"/>
      <c r="BL32" s="3"/>
      <c r="BM32" s="101"/>
      <c r="BN32" s="291">
        <f t="shared" si="10"/>
        <v>50</v>
      </c>
      <c r="BO32" s="71">
        <v>51</v>
      </c>
      <c r="BP32" s="32"/>
      <c r="BQ32" s="32"/>
      <c r="BR32" s="174"/>
      <c r="BS32" s="291">
        <f t="shared" si="11"/>
        <v>51</v>
      </c>
      <c r="BT32" s="71"/>
      <c r="BU32" s="32"/>
      <c r="BV32" s="32"/>
      <c r="BW32" s="174"/>
      <c r="BX32" s="299">
        <f t="shared" si="12"/>
        <v>0</v>
      </c>
      <c r="BY32" s="71">
        <v>53</v>
      </c>
      <c r="BZ32" s="32"/>
      <c r="CA32" s="32"/>
      <c r="CB32" s="174"/>
      <c r="CC32" s="291">
        <f t="shared" si="13"/>
        <v>53</v>
      </c>
      <c r="CD32" s="66">
        <v>63</v>
      </c>
      <c r="CE32" s="3"/>
      <c r="CF32" s="3"/>
      <c r="CG32" s="101"/>
      <c r="CH32" s="291">
        <f t="shared" si="14"/>
        <v>63</v>
      </c>
      <c r="CI32" s="66">
        <v>59</v>
      </c>
      <c r="CJ32" s="3"/>
      <c r="CK32" s="3"/>
      <c r="CL32" s="101"/>
      <c r="CM32" s="291">
        <f t="shared" si="15"/>
        <v>59</v>
      </c>
      <c r="CN32" s="66">
        <v>59</v>
      </c>
      <c r="CO32" s="3"/>
      <c r="CP32" s="3"/>
      <c r="CQ32" s="101"/>
      <c r="CR32" s="291">
        <f t="shared" si="16"/>
        <v>59</v>
      </c>
      <c r="CS32" s="66"/>
      <c r="CT32" s="3"/>
      <c r="CU32" s="3"/>
      <c r="CV32" s="101"/>
      <c r="CW32" s="299">
        <f t="shared" si="17"/>
        <v>0</v>
      </c>
      <c r="CX32" s="71"/>
      <c r="CY32" s="32"/>
      <c r="CZ32" s="32"/>
      <c r="DA32" s="174"/>
      <c r="DB32" s="291">
        <f t="shared" si="18"/>
        <v>0</v>
      </c>
      <c r="DC32" s="66"/>
      <c r="DD32" s="3"/>
      <c r="DE32" s="3"/>
      <c r="DF32" s="101"/>
      <c r="DG32" s="291">
        <f t="shared" si="19"/>
        <v>0</v>
      </c>
      <c r="DH32" s="293">
        <v>0</v>
      </c>
      <c r="DI32" s="293">
        <v>0</v>
      </c>
      <c r="DJ32" s="293">
        <v>0</v>
      </c>
      <c r="DK32" s="293">
        <v>0</v>
      </c>
      <c r="DL32" s="293">
        <v>0</v>
      </c>
      <c r="DM32" s="317">
        <v>0</v>
      </c>
      <c r="DN32" s="317">
        <v>0</v>
      </c>
      <c r="DO32" s="84">
        <f>CR32+CM32+CH32+CC32+BS32+BN32</f>
        <v>335</v>
      </c>
      <c r="DP32" s="204">
        <v>20</v>
      </c>
      <c r="DQ32" s="323">
        <f t="shared" si="20"/>
        <v>335</v>
      </c>
      <c r="DR32" s="50">
        <v>28</v>
      </c>
    </row>
    <row r="33" spans="1:122" ht="16.5" customHeight="1">
      <c r="A33" s="54">
        <v>29</v>
      </c>
      <c r="B33" s="285" t="s">
        <v>38</v>
      </c>
      <c r="C33" s="34">
        <v>44</v>
      </c>
      <c r="D33" s="35"/>
      <c r="E33" s="35"/>
      <c r="F33" s="176"/>
      <c r="G33" s="291">
        <f t="shared" si="0"/>
        <v>44</v>
      </c>
      <c r="H33" s="71">
        <v>28.5</v>
      </c>
      <c r="I33" s="32"/>
      <c r="J33" s="32"/>
      <c r="K33" s="174"/>
      <c r="L33" s="291">
        <f t="shared" si="1"/>
        <v>28.5</v>
      </c>
      <c r="M33" s="71">
        <v>58</v>
      </c>
      <c r="N33" s="32"/>
      <c r="O33" s="32"/>
      <c r="P33" s="174"/>
      <c r="Q33" s="291">
        <f t="shared" ref="Q33:Q41" si="21">M33+N33+O33+P33</f>
        <v>58</v>
      </c>
      <c r="R33" s="71">
        <v>53</v>
      </c>
      <c r="S33" s="32"/>
      <c r="T33" s="32"/>
      <c r="U33" s="174"/>
      <c r="V33" s="291">
        <f t="shared" si="3"/>
        <v>53</v>
      </c>
      <c r="W33" s="71">
        <v>50</v>
      </c>
      <c r="X33" s="32"/>
      <c r="Y33" s="32"/>
      <c r="Z33" s="174"/>
      <c r="AA33" s="291">
        <f t="shared" si="4"/>
        <v>50</v>
      </c>
      <c r="AB33" s="73">
        <v>44</v>
      </c>
      <c r="AC33" s="35"/>
      <c r="AD33" s="35"/>
      <c r="AE33" s="176"/>
      <c r="AF33" s="291">
        <f t="shared" si="5"/>
        <v>44</v>
      </c>
      <c r="AG33" s="73"/>
      <c r="AH33" s="35"/>
      <c r="AI33" s="35"/>
      <c r="AJ33" s="176"/>
      <c r="AK33" s="291">
        <f t="shared" si="6"/>
        <v>0</v>
      </c>
      <c r="AL33" s="73"/>
      <c r="AM33" s="35"/>
      <c r="AN33" s="35"/>
      <c r="AO33" s="176"/>
      <c r="AP33" s="291">
        <f t="shared" si="7"/>
        <v>0</v>
      </c>
      <c r="AQ33" s="73"/>
      <c r="AR33" s="35"/>
      <c r="AS33" s="35"/>
      <c r="AT33" s="176"/>
      <c r="AU33" s="299">
        <f t="shared" si="8"/>
        <v>0</v>
      </c>
      <c r="AV33" s="73"/>
      <c r="AW33" s="35"/>
      <c r="AX33" s="35"/>
      <c r="AY33" s="176"/>
      <c r="AZ33" s="291">
        <f t="shared" si="9"/>
        <v>0</v>
      </c>
      <c r="BA33" s="298">
        <v>0</v>
      </c>
      <c r="BB33" s="318">
        <v>0</v>
      </c>
      <c r="BC33" s="300">
        <v>0</v>
      </c>
      <c r="BD33" s="294">
        <v>0</v>
      </c>
      <c r="BE33" s="294">
        <v>0</v>
      </c>
      <c r="BF33" s="294">
        <v>0</v>
      </c>
      <c r="BG33" s="294">
        <v>0</v>
      </c>
      <c r="BH33" s="93">
        <f>AF33+AA33+V33+Q33+L33+G33</f>
        <v>277.5</v>
      </c>
      <c r="BI33" s="88">
        <v>24</v>
      </c>
      <c r="BJ33" s="73"/>
      <c r="BK33" s="35"/>
      <c r="BL33" s="35"/>
      <c r="BM33" s="176"/>
      <c r="BN33" s="291">
        <f t="shared" si="10"/>
        <v>0</v>
      </c>
      <c r="BO33" s="71"/>
      <c r="BP33" s="32"/>
      <c r="BQ33" s="32"/>
      <c r="BR33" s="174"/>
      <c r="BS33" s="299">
        <f t="shared" si="11"/>
        <v>0</v>
      </c>
      <c r="BT33" s="71"/>
      <c r="BU33" s="32"/>
      <c r="BV33" s="32"/>
      <c r="BW33" s="174"/>
      <c r="BX33" s="299">
        <f t="shared" si="12"/>
        <v>0</v>
      </c>
      <c r="BY33" s="71"/>
      <c r="BZ33" s="32"/>
      <c r="CA33" s="32"/>
      <c r="CB33" s="174"/>
      <c r="CC33" s="291">
        <f t="shared" si="13"/>
        <v>0</v>
      </c>
      <c r="CD33" s="73"/>
      <c r="CE33" s="35"/>
      <c r="CF33" s="35"/>
      <c r="CG33" s="176"/>
      <c r="CH33" s="291">
        <f t="shared" si="14"/>
        <v>0</v>
      </c>
      <c r="CI33" s="73"/>
      <c r="CJ33" s="35"/>
      <c r="CK33" s="35"/>
      <c r="CL33" s="176"/>
      <c r="CM33" s="291">
        <f t="shared" si="15"/>
        <v>0</v>
      </c>
      <c r="CN33" s="73"/>
      <c r="CO33" s="35"/>
      <c r="CP33" s="35"/>
      <c r="CQ33" s="176"/>
      <c r="CR33" s="291">
        <f t="shared" si="16"/>
        <v>0</v>
      </c>
      <c r="CS33" s="73"/>
      <c r="CT33" s="35"/>
      <c r="CU33" s="35"/>
      <c r="CV33" s="176"/>
      <c r="CW33" s="291">
        <f t="shared" si="17"/>
        <v>0</v>
      </c>
      <c r="CX33" s="71"/>
      <c r="CY33" s="32"/>
      <c r="CZ33" s="32"/>
      <c r="DA33" s="174"/>
      <c r="DB33" s="291">
        <f t="shared" si="18"/>
        <v>0</v>
      </c>
      <c r="DC33" s="73"/>
      <c r="DD33" s="35"/>
      <c r="DE33" s="35"/>
      <c r="DF33" s="176"/>
      <c r="DG33" s="291">
        <f t="shared" si="19"/>
        <v>0</v>
      </c>
      <c r="DH33" s="293">
        <v>0</v>
      </c>
      <c r="DI33" s="293">
        <v>0</v>
      </c>
      <c r="DJ33" s="293">
        <v>0</v>
      </c>
      <c r="DK33" s="293">
        <v>0</v>
      </c>
      <c r="DL33" s="293">
        <v>0</v>
      </c>
      <c r="DM33" s="317">
        <v>0</v>
      </c>
      <c r="DN33" s="317">
        <v>0</v>
      </c>
      <c r="DO33" s="84">
        <v>0</v>
      </c>
      <c r="DP33" s="204">
        <v>31</v>
      </c>
      <c r="DQ33" s="323">
        <f t="shared" si="20"/>
        <v>277.5</v>
      </c>
      <c r="DR33" s="50">
        <v>29</v>
      </c>
    </row>
    <row r="34" spans="1:122" ht="16.5" customHeight="1">
      <c r="A34" s="54">
        <v>30</v>
      </c>
      <c r="B34" s="222" t="s">
        <v>18</v>
      </c>
      <c r="C34" s="34">
        <v>47</v>
      </c>
      <c r="D34" s="35"/>
      <c r="E34" s="35"/>
      <c r="F34" s="176"/>
      <c r="G34" s="291">
        <f t="shared" si="0"/>
        <v>47</v>
      </c>
      <c r="H34" s="71">
        <v>39.5</v>
      </c>
      <c r="I34" s="32"/>
      <c r="J34" s="32"/>
      <c r="K34" s="174"/>
      <c r="L34" s="291">
        <f t="shared" si="1"/>
        <v>39.5</v>
      </c>
      <c r="M34" s="71"/>
      <c r="N34" s="32"/>
      <c r="O34" s="32"/>
      <c r="P34" s="174"/>
      <c r="Q34" s="291">
        <f t="shared" si="21"/>
        <v>0</v>
      </c>
      <c r="R34" s="71">
        <v>40</v>
      </c>
      <c r="S34" s="32"/>
      <c r="T34" s="32"/>
      <c r="U34" s="174"/>
      <c r="V34" s="291">
        <f t="shared" si="3"/>
        <v>40</v>
      </c>
      <c r="W34" s="71">
        <v>33</v>
      </c>
      <c r="X34" s="32"/>
      <c r="Y34" s="32"/>
      <c r="Z34" s="174"/>
      <c r="AA34" s="291">
        <f t="shared" si="4"/>
        <v>33</v>
      </c>
      <c r="AB34" s="73"/>
      <c r="AC34" s="35"/>
      <c r="AD34" s="35"/>
      <c r="AE34" s="176"/>
      <c r="AF34" s="291">
        <f t="shared" si="5"/>
        <v>0</v>
      </c>
      <c r="AG34" s="73"/>
      <c r="AH34" s="35"/>
      <c r="AI34" s="35"/>
      <c r="AJ34" s="176"/>
      <c r="AK34" s="299">
        <f t="shared" si="6"/>
        <v>0</v>
      </c>
      <c r="AL34" s="73">
        <v>56</v>
      </c>
      <c r="AM34" s="35"/>
      <c r="AN34" s="35"/>
      <c r="AO34" s="176"/>
      <c r="AP34" s="291">
        <f t="shared" si="7"/>
        <v>56</v>
      </c>
      <c r="AQ34" s="73"/>
      <c r="AR34" s="35"/>
      <c r="AS34" s="35"/>
      <c r="AT34" s="176"/>
      <c r="AU34" s="299">
        <f t="shared" si="8"/>
        <v>0</v>
      </c>
      <c r="AV34" s="73">
        <v>50.5</v>
      </c>
      <c r="AW34" s="35"/>
      <c r="AX34" s="35"/>
      <c r="AY34" s="176"/>
      <c r="AZ34" s="291">
        <f t="shared" si="9"/>
        <v>50.5</v>
      </c>
      <c r="BA34" s="298">
        <v>0</v>
      </c>
      <c r="BB34" s="318">
        <v>0</v>
      </c>
      <c r="BC34" s="300">
        <v>0</v>
      </c>
      <c r="BD34" s="294">
        <v>0</v>
      </c>
      <c r="BE34" s="294">
        <v>0</v>
      </c>
      <c r="BF34" s="294">
        <v>0</v>
      </c>
      <c r="BG34" s="294">
        <v>0</v>
      </c>
      <c r="BH34" s="144">
        <f>AZ34+AP34+AF34+AA34+V34+Q34+L34+G34</f>
        <v>266</v>
      </c>
      <c r="BI34" s="88">
        <v>25</v>
      </c>
      <c r="BJ34" s="66"/>
      <c r="BK34" s="3"/>
      <c r="BL34" s="3"/>
      <c r="BM34" s="101"/>
      <c r="BN34" s="291">
        <f t="shared" si="10"/>
        <v>0</v>
      </c>
      <c r="BO34" s="71"/>
      <c r="BP34" s="32"/>
      <c r="BQ34" s="32"/>
      <c r="BR34" s="174"/>
      <c r="BS34" s="299">
        <f t="shared" si="11"/>
        <v>0</v>
      </c>
      <c r="BT34" s="71"/>
      <c r="BU34" s="32"/>
      <c r="BV34" s="32"/>
      <c r="BW34" s="174"/>
      <c r="BX34" s="299">
        <f t="shared" si="12"/>
        <v>0</v>
      </c>
      <c r="BY34" s="71"/>
      <c r="BZ34" s="32"/>
      <c r="CA34" s="32"/>
      <c r="CB34" s="174"/>
      <c r="CC34" s="291">
        <f t="shared" si="13"/>
        <v>0</v>
      </c>
      <c r="CD34" s="66"/>
      <c r="CE34" s="3"/>
      <c r="CF34" s="3"/>
      <c r="CG34" s="101"/>
      <c r="CH34" s="291">
        <f t="shared" si="14"/>
        <v>0</v>
      </c>
      <c r="CI34" s="66"/>
      <c r="CJ34" s="3"/>
      <c r="CK34" s="3"/>
      <c r="CL34" s="101"/>
      <c r="CM34" s="291">
        <f t="shared" si="15"/>
        <v>0</v>
      </c>
      <c r="CN34" s="66"/>
      <c r="CO34" s="3"/>
      <c r="CP34" s="3"/>
      <c r="CQ34" s="101"/>
      <c r="CR34" s="291">
        <f t="shared" si="16"/>
        <v>0</v>
      </c>
      <c r="CS34" s="66"/>
      <c r="CT34" s="3"/>
      <c r="CU34" s="3"/>
      <c r="CV34" s="101"/>
      <c r="CW34" s="291">
        <f t="shared" si="17"/>
        <v>0</v>
      </c>
      <c r="CX34" s="71"/>
      <c r="CY34" s="32"/>
      <c r="CZ34" s="32"/>
      <c r="DA34" s="174"/>
      <c r="DB34" s="291">
        <f t="shared" si="18"/>
        <v>0</v>
      </c>
      <c r="DC34" s="66"/>
      <c r="DD34" s="3"/>
      <c r="DE34" s="3"/>
      <c r="DF34" s="101"/>
      <c r="DG34" s="291">
        <f t="shared" si="19"/>
        <v>0</v>
      </c>
      <c r="DH34" s="293">
        <v>0</v>
      </c>
      <c r="DI34" s="293">
        <v>0</v>
      </c>
      <c r="DJ34" s="293">
        <v>0</v>
      </c>
      <c r="DK34" s="293">
        <v>0</v>
      </c>
      <c r="DL34" s="293">
        <v>0</v>
      </c>
      <c r="DM34" s="317">
        <v>0</v>
      </c>
      <c r="DN34" s="317">
        <v>0</v>
      </c>
      <c r="DO34" s="84">
        <v>0</v>
      </c>
      <c r="DP34" s="204">
        <v>32</v>
      </c>
      <c r="DQ34" s="323">
        <f t="shared" si="20"/>
        <v>266</v>
      </c>
      <c r="DR34" s="50">
        <v>30</v>
      </c>
    </row>
    <row r="35" spans="1:122" ht="16.5" customHeight="1" thickBot="1">
      <c r="A35" s="54">
        <v>31</v>
      </c>
      <c r="B35" s="287" t="s">
        <v>4</v>
      </c>
      <c r="C35" s="24">
        <v>41</v>
      </c>
      <c r="D35" s="25"/>
      <c r="E35" s="25"/>
      <c r="F35" s="102"/>
      <c r="G35" s="291">
        <f t="shared" si="0"/>
        <v>41</v>
      </c>
      <c r="H35" s="71">
        <v>44</v>
      </c>
      <c r="I35" s="32"/>
      <c r="J35" s="32"/>
      <c r="K35" s="174"/>
      <c r="L35" s="291">
        <f t="shared" si="1"/>
        <v>44</v>
      </c>
      <c r="M35" s="71"/>
      <c r="N35" s="32"/>
      <c r="O35" s="32"/>
      <c r="P35" s="174"/>
      <c r="Q35" s="291">
        <f t="shared" si="21"/>
        <v>0</v>
      </c>
      <c r="R35" s="71">
        <v>55</v>
      </c>
      <c r="S35" s="32"/>
      <c r="T35" s="32"/>
      <c r="U35" s="174"/>
      <c r="V35" s="291">
        <f t="shared" si="3"/>
        <v>55</v>
      </c>
      <c r="W35" s="71">
        <v>49</v>
      </c>
      <c r="X35" s="32"/>
      <c r="Y35" s="32"/>
      <c r="Z35" s="174"/>
      <c r="AA35" s="291">
        <f t="shared" si="4"/>
        <v>49</v>
      </c>
      <c r="AB35" s="65"/>
      <c r="AC35" s="25"/>
      <c r="AD35" s="25"/>
      <c r="AE35" s="102"/>
      <c r="AF35" s="291">
        <f t="shared" si="5"/>
        <v>0</v>
      </c>
      <c r="AG35" s="65"/>
      <c r="AH35" s="25"/>
      <c r="AI35" s="25"/>
      <c r="AJ35" s="102"/>
      <c r="AK35" s="291">
        <f t="shared" si="6"/>
        <v>0</v>
      </c>
      <c r="AL35" s="65"/>
      <c r="AM35" s="25"/>
      <c r="AN35" s="25"/>
      <c r="AO35" s="102"/>
      <c r="AP35" s="291">
        <f t="shared" si="7"/>
        <v>0</v>
      </c>
      <c r="AQ35" s="65"/>
      <c r="AR35" s="25"/>
      <c r="AS35" s="25"/>
      <c r="AT35" s="102"/>
      <c r="AU35" s="299">
        <f t="shared" si="8"/>
        <v>0</v>
      </c>
      <c r="AV35" s="65"/>
      <c r="AW35" s="25"/>
      <c r="AX35" s="25"/>
      <c r="AY35" s="102"/>
      <c r="AZ35" s="299">
        <f t="shared" si="9"/>
        <v>0</v>
      </c>
      <c r="BA35" s="324">
        <v>0</v>
      </c>
      <c r="BB35" s="294">
        <v>0</v>
      </c>
      <c r="BC35" s="294">
        <v>0</v>
      </c>
      <c r="BD35" s="294">
        <v>0</v>
      </c>
      <c r="BE35" s="292">
        <v>0</v>
      </c>
      <c r="BF35" s="294">
        <v>0</v>
      </c>
      <c r="BG35" s="294">
        <v>0</v>
      </c>
      <c r="BH35" s="144">
        <f>G35+L35+Q35+V35+AA35+AF35+AK35+AP35+BA35</f>
        <v>189</v>
      </c>
      <c r="BI35" s="202">
        <v>31</v>
      </c>
      <c r="BJ35" s="66">
        <v>67</v>
      </c>
      <c r="BK35" s="3"/>
      <c r="BL35" s="3"/>
      <c r="BM35" s="101"/>
      <c r="BN35" s="291">
        <f t="shared" si="10"/>
        <v>67</v>
      </c>
      <c r="BO35" s="71">
        <v>72</v>
      </c>
      <c r="BP35" s="32"/>
      <c r="BQ35" s="32"/>
      <c r="BR35" s="174"/>
      <c r="BS35" s="291">
        <f t="shared" si="11"/>
        <v>72</v>
      </c>
      <c r="BT35" s="71"/>
      <c r="BU35" s="32"/>
      <c r="BV35" s="32"/>
      <c r="BW35" s="174"/>
      <c r="BX35" s="299">
        <f t="shared" si="12"/>
        <v>0</v>
      </c>
      <c r="BY35" s="71"/>
      <c r="BZ35" s="32"/>
      <c r="CA35" s="32"/>
      <c r="CB35" s="174"/>
      <c r="CC35" s="299">
        <f t="shared" si="13"/>
        <v>0</v>
      </c>
      <c r="CD35" s="66"/>
      <c r="CE35" s="3"/>
      <c r="CF35" s="3"/>
      <c r="CG35" s="101"/>
      <c r="CH35" s="291">
        <f t="shared" si="14"/>
        <v>0</v>
      </c>
      <c r="CI35" s="66"/>
      <c r="CJ35" s="3"/>
      <c r="CK35" s="3"/>
      <c r="CL35" s="101"/>
      <c r="CM35" s="291">
        <f t="shared" si="15"/>
        <v>0</v>
      </c>
      <c r="CN35" s="66"/>
      <c r="CO35" s="3"/>
      <c r="CP35" s="3"/>
      <c r="CQ35" s="101"/>
      <c r="CR35" s="291">
        <f t="shared" si="16"/>
        <v>0</v>
      </c>
      <c r="CS35" s="66"/>
      <c r="CT35" s="3"/>
      <c r="CU35" s="3"/>
      <c r="CV35" s="101"/>
      <c r="CW35" s="291">
        <f t="shared" si="17"/>
        <v>0</v>
      </c>
      <c r="CX35" s="71"/>
      <c r="CY35" s="32"/>
      <c r="CZ35" s="32"/>
      <c r="DA35" s="174"/>
      <c r="DB35" s="291">
        <f t="shared" si="18"/>
        <v>0</v>
      </c>
      <c r="DC35" s="66"/>
      <c r="DD35" s="3"/>
      <c r="DE35" s="3"/>
      <c r="DF35" s="101"/>
      <c r="DG35" s="291">
        <f t="shared" si="19"/>
        <v>0</v>
      </c>
      <c r="DH35" s="293">
        <v>0</v>
      </c>
      <c r="DI35" s="293">
        <v>0</v>
      </c>
      <c r="DJ35" s="293">
        <v>0</v>
      </c>
      <c r="DK35" s="293">
        <v>0</v>
      </c>
      <c r="DL35" s="293">
        <v>0</v>
      </c>
      <c r="DM35" s="317">
        <v>0</v>
      </c>
      <c r="DN35" s="317">
        <v>0</v>
      </c>
      <c r="DO35" s="84">
        <f>BS35</f>
        <v>72</v>
      </c>
      <c r="DP35" s="204">
        <v>26</v>
      </c>
      <c r="DQ35" s="323">
        <f t="shared" si="20"/>
        <v>261</v>
      </c>
      <c r="DR35" s="50">
        <v>31</v>
      </c>
    </row>
    <row r="36" spans="1:122" ht="16.5" customHeight="1">
      <c r="A36" s="54">
        <v>32</v>
      </c>
      <c r="B36" s="285" t="s">
        <v>37</v>
      </c>
      <c r="C36" s="5">
        <v>56</v>
      </c>
      <c r="D36" s="48"/>
      <c r="E36" s="3"/>
      <c r="F36" s="101"/>
      <c r="G36" s="291">
        <f t="shared" si="0"/>
        <v>56</v>
      </c>
      <c r="H36" s="71">
        <v>25.5</v>
      </c>
      <c r="I36" s="32"/>
      <c r="J36" s="32"/>
      <c r="K36" s="174"/>
      <c r="L36" s="291">
        <f t="shared" si="1"/>
        <v>25.5</v>
      </c>
      <c r="M36" s="71"/>
      <c r="N36" s="32"/>
      <c r="O36" s="32"/>
      <c r="P36" s="174"/>
      <c r="Q36" s="299">
        <f t="shared" si="21"/>
        <v>0</v>
      </c>
      <c r="R36" s="71">
        <v>28</v>
      </c>
      <c r="S36" s="32"/>
      <c r="T36" s="32"/>
      <c r="U36" s="174"/>
      <c r="V36" s="291">
        <f t="shared" si="3"/>
        <v>28</v>
      </c>
      <c r="W36" s="71">
        <v>45</v>
      </c>
      <c r="X36" s="32"/>
      <c r="Y36" s="32"/>
      <c r="Z36" s="174"/>
      <c r="AA36" s="291">
        <f t="shared" si="4"/>
        <v>45</v>
      </c>
      <c r="AB36" s="66">
        <v>41</v>
      </c>
      <c r="AC36" s="3"/>
      <c r="AD36" s="48"/>
      <c r="AE36" s="101"/>
      <c r="AF36" s="291">
        <f t="shared" si="5"/>
        <v>41</v>
      </c>
      <c r="AG36" s="67"/>
      <c r="AH36" s="3"/>
      <c r="AI36" s="3"/>
      <c r="AJ36" s="101"/>
      <c r="AK36" s="291">
        <f t="shared" si="6"/>
        <v>0</v>
      </c>
      <c r="AL36" s="66"/>
      <c r="AM36" s="48"/>
      <c r="AN36" s="3"/>
      <c r="AO36" s="101"/>
      <c r="AP36" s="291">
        <f t="shared" si="7"/>
        <v>0</v>
      </c>
      <c r="AQ36" s="66">
        <v>47.5</v>
      </c>
      <c r="AR36" s="3"/>
      <c r="AS36" s="3"/>
      <c r="AT36" s="101"/>
      <c r="AU36" s="291">
        <f t="shared" si="8"/>
        <v>47.5</v>
      </c>
      <c r="AV36" s="66"/>
      <c r="AW36" s="48"/>
      <c r="AX36" s="3"/>
      <c r="AY36" s="101"/>
      <c r="AZ36" s="299">
        <f t="shared" si="9"/>
        <v>0</v>
      </c>
      <c r="BA36" s="317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v>0</v>
      </c>
      <c r="BG36" s="292">
        <v>0</v>
      </c>
      <c r="BH36" s="144">
        <f>G36+L36+V36+AA36+AF36+AK36+AP36+AU36</f>
        <v>243</v>
      </c>
      <c r="BI36" s="86">
        <v>28</v>
      </c>
      <c r="BJ36" s="5"/>
      <c r="BK36" s="3"/>
      <c r="BL36" s="48"/>
      <c r="BM36" s="101"/>
      <c r="BN36" s="291">
        <f t="shared" si="10"/>
        <v>0</v>
      </c>
      <c r="BO36" s="71"/>
      <c r="BP36" s="32"/>
      <c r="BQ36" s="32"/>
      <c r="BR36" s="174"/>
      <c r="BS36" s="291">
        <f t="shared" si="11"/>
        <v>0</v>
      </c>
      <c r="BT36" s="71"/>
      <c r="BU36" s="32"/>
      <c r="BV36" s="32"/>
      <c r="BW36" s="174"/>
      <c r="BX36" s="299">
        <f t="shared" si="12"/>
        <v>0</v>
      </c>
      <c r="BY36" s="71"/>
      <c r="BZ36" s="32"/>
      <c r="CA36" s="32"/>
      <c r="CB36" s="174"/>
      <c r="CC36" s="299">
        <f t="shared" si="13"/>
        <v>0</v>
      </c>
      <c r="CD36" s="66"/>
      <c r="CE36" s="3"/>
      <c r="CF36" s="3"/>
      <c r="CG36" s="175"/>
      <c r="CH36" s="291">
        <f t="shared" si="14"/>
        <v>0</v>
      </c>
      <c r="CI36" s="66"/>
      <c r="CJ36" s="3"/>
      <c r="CK36" s="3"/>
      <c r="CL36" s="101"/>
      <c r="CM36" s="291">
        <f t="shared" si="15"/>
        <v>0</v>
      </c>
      <c r="CN36" s="66"/>
      <c r="CO36" s="3"/>
      <c r="CP36" s="3"/>
      <c r="CQ36" s="101"/>
      <c r="CR36" s="291">
        <f t="shared" si="16"/>
        <v>0</v>
      </c>
      <c r="CS36" s="66"/>
      <c r="CT36" s="3"/>
      <c r="CU36" s="3"/>
      <c r="CV36" s="101"/>
      <c r="CW36" s="291">
        <f t="shared" si="17"/>
        <v>0</v>
      </c>
      <c r="CX36" s="71"/>
      <c r="CY36" s="32"/>
      <c r="CZ36" s="32"/>
      <c r="DA36" s="174"/>
      <c r="DB36" s="291">
        <f t="shared" si="18"/>
        <v>0</v>
      </c>
      <c r="DC36" s="66"/>
      <c r="DD36" s="3"/>
      <c r="DE36" s="3"/>
      <c r="DF36" s="101"/>
      <c r="DG36" s="291">
        <f t="shared" si="19"/>
        <v>0</v>
      </c>
      <c r="DH36" s="293">
        <v>0</v>
      </c>
      <c r="DI36" s="293">
        <v>0</v>
      </c>
      <c r="DJ36" s="293">
        <v>0</v>
      </c>
      <c r="DK36" s="292">
        <v>0</v>
      </c>
      <c r="DL36" s="292">
        <v>0</v>
      </c>
      <c r="DM36" s="317">
        <v>0</v>
      </c>
      <c r="DN36" s="317">
        <v>0</v>
      </c>
      <c r="DO36" s="84">
        <v>0</v>
      </c>
      <c r="DP36" s="204">
        <v>33</v>
      </c>
      <c r="DQ36" s="323">
        <f t="shared" si="20"/>
        <v>243</v>
      </c>
      <c r="DR36" s="50">
        <v>32</v>
      </c>
    </row>
    <row r="37" spans="1:122" s="64" customFormat="1" ht="16.5" customHeight="1">
      <c r="A37" s="54">
        <v>33</v>
      </c>
      <c r="B37" s="222" t="s">
        <v>84</v>
      </c>
      <c r="C37" s="34">
        <v>73</v>
      </c>
      <c r="D37" s="35"/>
      <c r="E37" s="35"/>
      <c r="F37" s="176"/>
      <c r="G37" s="291">
        <f t="shared" si="0"/>
        <v>73</v>
      </c>
      <c r="H37" s="71">
        <v>65</v>
      </c>
      <c r="I37" s="32"/>
      <c r="J37" s="32"/>
      <c r="K37" s="174"/>
      <c r="L37" s="291">
        <f t="shared" si="1"/>
        <v>65</v>
      </c>
      <c r="M37" s="71"/>
      <c r="N37" s="32"/>
      <c r="O37" s="32"/>
      <c r="P37" s="174"/>
      <c r="Q37" s="291">
        <f t="shared" si="21"/>
        <v>0</v>
      </c>
      <c r="R37" s="71"/>
      <c r="S37" s="32"/>
      <c r="T37" s="32"/>
      <c r="U37" s="174"/>
      <c r="V37" s="291">
        <f t="shared" si="3"/>
        <v>0</v>
      </c>
      <c r="W37" s="71"/>
      <c r="X37" s="32"/>
      <c r="Y37" s="32"/>
      <c r="Z37" s="174"/>
      <c r="AA37" s="291">
        <f t="shared" si="4"/>
        <v>0</v>
      </c>
      <c r="AB37" s="73"/>
      <c r="AC37" s="35"/>
      <c r="AD37" s="35"/>
      <c r="AE37" s="176"/>
      <c r="AF37" s="291">
        <f t="shared" si="5"/>
        <v>0</v>
      </c>
      <c r="AG37" s="73"/>
      <c r="AH37" s="35"/>
      <c r="AI37" s="35"/>
      <c r="AJ37" s="176"/>
      <c r="AK37" s="291">
        <f t="shared" si="6"/>
        <v>0</v>
      </c>
      <c r="AL37" s="73"/>
      <c r="AM37" s="35"/>
      <c r="AN37" s="35"/>
      <c r="AO37" s="176"/>
      <c r="AP37" s="299">
        <f t="shared" si="7"/>
        <v>0</v>
      </c>
      <c r="AQ37" s="73">
        <v>91</v>
      </c>
      <c r="AR37" s="35"/>
      <c r="AS37" s="35"/>
      <c r="AT37" s="176"/>
      <c r="AU37" s="291">
        <f t="shared" si="8"/>
        <v>91</v>
      </c>
      <c r="AV37" s="73"/>
      <c r="AW37" s="35"/>
      <c r="AX37" s="35"/>
      <c r="AY37" s="176"/>
      <c r="AZ37" s="299">
        <f t="shared" si="9"/>
        <v>0</v>
      </c>
      <c r="BA37" s="324">
        <v>0</v>
      </c>
      <c r="BB37" s="295">
        <v>0</v>
      </c>
      <c r="BC37" s="294">
        <v>0</v>
      </c>
      <c r="BD37" s="294">
        <v>0</v>
      </c>
      <c r="BE37" s="292">
        <v>0</v>
      </c>
      <c r="BF37" s="294">
        <v>0</v>
      </c>
      <c r="BG37" s="294">
        <v>0</v>
      </c>
      <c r="BH37" s="144">
        <f>AU37+L37+G37</f>
        <v>229</v>
      </c>
      <c r="BI37" s="88">
        <v>29</v>
      </c>
      <c r="BJ37" s="5"/>
      <c r="BK37" s="3"/>
      <c r="BL37" s="3"/>
      <c r="BM37" s="101"/>
      <c r="BN37" s="291">
        <f t="shared" si="10"/>
        <v>0</v>
      </c>
      <c r="BO37" s="71"/>
      <c r="BP37" s="32"/>
      <c r="BQ37" s="32"/>
      <c r="BR37" s="174"/>
      <c r="BS37" s="291">
        <f t="shared" si="11"/>
        <v>0</v>
      </c>
      <c r="BT37" s="71"/>
      <c r="BU37" s="32"/>
      <c r="BV37" s="32"/>
      <c r="BW37" s="174"/>
      <c r="BX37" s="299">
        <f t="shared" si="12"/>
        <v>0</v>
      </c>
      <c r="BY37" s="71"/>
      <c r="BZ37" s="32"/>
      <c r="CA37" s="32"/>
      <c r="CB37" s="174"/>
      <c r="CC37" s="299">
        <f t="shared" si="13"/>
        <v>0</v>
      </c>
      <c r="CD37" s="66"/>
      <c r="CE37" s="3"/>
      <c r="CF37" s="3"/>
      <c r="CG37" s="101"/>
      <c r="CH37" s="291">
        <f t="shared" si="14"/>
        <v>0</v>
      </c>
      <c r="CI37" s="66"/>
      <c r="CJ37" s="3"/>
      <c r="CK37" s="3"/>
      <c r="CL37" s="101"/>
      <c r="CM37" s="291">
        <f t="shared" si="15"/>
        <v>0</v>
      </c>
      <c r="CN37" s="66"/>
      <c r="CO37" s="3"/>
      <c r="CP37" s="3"/>
      <c r="CQ37" s="101"/>
      <c r="CR37" s="291">
        <f t="shared" si="16"/>
        <v>0</v>
      </c>
      <c r="CS37" s="66"/>
      <c r="CT37" s="3"/>
      <c r="CU37" s="3"/>
      <c r="CV37" s="101"/>
      <c r="CW37" s="291">
        <f t="shared" si="17"/>
        <v>0</v>
      </c>
      <c r="CX37" s="71"/>
      <c r="CY37" s="32"/>
      <c r="CZ37" s="32"/>
      <c r="DA37" s="174"/>
      <c r="DB37" s="291">
        <f t="shared" si="18"/>
        <v>0</v>
      </c>
      <c r="DC37" s="66"/>
      <c r="DD37" s="3"/>
      <c r="DE37" s="3"/>
      <c r="DF37" s="101"/>
      <c r="DG37" s="291">
        <f t="shared" si="19"/>
        <v>0</v>
      </c>
      <c r="DH37" s="293">
        <v>0</v>
      </c>
      <c r="DI37" s="293">
        <v>0</v>
      </c>
      <c r="DJ37" s="293">
        <v>0</v>
      </c>
      <c r="DK37" s="293">
        <v>0</v>
      </c>
      <c r="DL37" s="293">
        <v>0</v>
      </c>
      <c r="DM37" s="317">
        <v>0</v>
      </c>
      <c r="DN37" s="317">
        <v>0</v>
      </c>
      <c r="DO37" s="84">
        <v>0</v>
      </c>
      <c r="DP37" s="204">
        <v>34</v>
      </c>
      <c r="DQ37" s="323">
        <f t="shared" si="20"/>
        <v>229</v>
      </c>
      <c r="DR37" s="50">
        <v>33</v>
      </c>
    </row>
    <row r="38" spans="1:122" s="64" customFormat="1" ht="16.5" customHeight="1">
      <c r="A38" s="54">
        <v>34</v>
      </c>
      <c r="B38" s="285" t="s">
        <v>31</v>
      </c>
      <c r="C38" s="5">
        <v>50</v>
      </c>
      <c r="D38" s="3"/>
      <c r="E38" s="3"/>
      <c r="F38" s="101"/>
      <c r="G38" s="291">
        <f t="shared" si="0"/>
        <v>50</v>
      </c>
      <c r="H38" s="71">
        <v>84</v>
      </c>
      <c r="I38" s="32"/>
      <c r="J38" s="32"/>
      <c r="K38" s="174"/>
      <c r="L38" s="291">
        <f t="shared" si="1"/>
        <v>84</v>
      </c>
      <c r="M38" s="71"/>
      <c r="N38" s="32"/>
      <c r="O38" s="32"/>
      <c r="P38" s="174"/>
      <c r="Q38" s="291">
        <f t="shared" si="21"/>
        <v>0</v>
      </c>
      <c r="R38" s="71"/>
      <c r="S38" s="32"/>
      <c r="T38" s="32"/>
      <c r="U38" s="174"/>
      <c r="V38" s="291">
        <f t="shared" si="3"/>
        <v>0</v>
      </c>
      <c r="W38" s="71"/>
      <c r="X38" s="32"/>
      <c r="Y38" s="32"/>
      <c r="Z38" s="174"/>
      <c r="AA38" s="291">
        <f t="shared" si="4"/>
        <v>0</v>
      </c>
      <c r="AB38" s="66"/>
      <c r="AC38" s="3"/>
      <c r="AD38" s="3"/>
      <c r="AE38" s="101"/>
      <c r="AF38" s="291">
        <f t="shared" si="5"/>
        <v>0</v>
      </c>
      <c r="AG38" s="66"/>
      <c r="AH38" s="3"/>
      <c r="AI38" s="3"/>
      <c r="AJ38" s="101"/>
      <c r="AK38" s="291">
        <f t="shared" si="6"/>
        <v>0</v>
      </c>
      <c r="AL38" s="66"/>
      <c r="AM38" s="3"/>
      <c r="AN38" s="3"/>
      <c r="AO38" s="101"/>
      <c r="AP38" s="299">
        <f t="shared" si="7"/>
        <v>0</v>
      </c>
      <c r="AQ38" s="66">
        <v>86</v>
      </c>
      <c r="AR38" s="3"/>
      <c r="AS38" s="3"/>
      <c r="AT38" s="101"/>
      <c r="AU38" s="291">
        <f t="shared" si="8"/>
        <v>86</v>
      </c>
      <c r="AV38" s="66"/>
      <c r="AW38" s="3"/>
      <c r="AX38" s="3"/>
      <c r="AY38" s="101"/>
      <c r="AZ38" s="299">
        <f t="shared" si="9"/>
        <v>0</v>
      </c>
      <c r="BA38" s="324">
        <v>0</v>
      </c>
      <c r="BB38" s="294">
        <v>0</v>
      </c>
      <c r="BC38" s="294">
        <v>0</v>
      </c>
      <c r="BD38" s="294">
        <v>0</v>
      </c>
      <c r="BE38" s="294">
        <v>0</v>
      </c>
      <c r="BF38" s="294">
        <v>0</v>
      </c>
      <c r="BG38" s="294">
        <v>0</v>
      </c>
      <c r="BH38" s="144">
        <f>AU38+L38+G38</f>
        <v>220</v>
      </c>
      <c r="BI38" s="88">
        <v>30</v>
      </c>
      <c r="BJ38" s="34"/>
      <c r="BK38" s="35"/>
      <c r="BL38" s="35"/>
      <c r="BM38" s="176"/>
      <c r="BN38" s="291">
        <f t="shared" si="10"/>
        <v>0</v>
      </c>
      <c r="BO38" s="71"/>
      <c r="BP38" s="32"/>
      <c r="BQ38" s="32"/>
      <c r="BR38" s="174"/>
      <c r="BS38" s="291">
        <f t="shared" si="11"/>
        <v>0</v>
      </c>
      <c r="BT38" s="71"/>
      <c r="BU38" s="32"/>
      <c r="BV38" s="32"/>
      <c r="BW38" s="174"/>
      <c r="BX38" s="299">
        <f t="shared" si="12"/>
        <v>0</v>
      </c>
      <c r="BY38" s="71"/>
      <c r="BZ38" s="32"/>
      <c r="CA38" s="32"/>
      <c r="CB38" s="174"/>
      <c r="CC38" s="299">
        <f t="shared" si="13"/>
        <v>0</v>
      </c>
      <c r="CD38" s="73"/>
      <c r="CE38" s="35"/>
      <c r="CF38" s="35"/>
      <c r="CG38" s="176"/>
      <c r="CH38" s="291">
        <f t="shared" si="14"/>
        <v>0</v>
      </c>
      <c r="CI38" s="73"/>
      <c r="CJ38" s="35"/>
      <c r="CK38" s="35"/>
      <c r="CL38" s="176"/>
      <c r="CM38" s="291">
        <f t="shared" si="15"/>
        <v>0</v>
      </c>
      <c r="CN38" s="73"/>
      <c r="CO38" s="35"/>
      <c r="CP38" s="35"/>
      <c r="CQ38" s="176"/>
      <c r="CR38" s="291">
        <f t="shared" si="16"/>
        <v>0</v>
      </c>
      <c r="CS38" s="73"/>
      <c r="CT38" s="35"/>
      <c r="CU38" s="35"/>
      <c r="CV38" s="176"/>
      <c r="CW38" s="291">
        <f t="shared" si="17"/>
        <v>0</v>
      </c>
      <c r="CX38" s="71"/>
      <c r="CY38" s="32"/>
      <c r="CZ38" s="32"/>
      <c r="DA38" s="174"/>
      <c r="DB38" s="291">
        <f t="shared" si="18"/>
        <v>0</v>
      </c>
      <c r="DC38" s="73"/>
      <c r="DD38" s="35"/>
      <c r="DE38" s="35"/>
      <c r="DF38" s="176"/>
      <c r="DG38" s="291">
        <f t="shared" si="19"/>
        <v>0</v>
      </c>
      <c r="DH38" s="293">
        <v>0</v>
      </c>
      <c r="DI38" s="293">
        <v>0</v>
      </c>
      <c r="DJ38" s="293">
        <v>0</v>
      </c>
      <c r="DK38" s="293">
        <v>0</v>
      </c>
      <c r="DL38" s="293">
        <v>0</v>
      </c>
      <c r="DM38" s="317">
        <v>0</v>
      </c>
      <c r="DN38" s="317">
        <v>0</v>
      </c>
      <c r="DO38" s="84">
        <v>0</v>
      </c>
      <c r="DP38" s="204">
        <v>35</v>
      </c>
      <c r="DQ38" s="323">
        <f t="shared" si="20"/>
        <v>220</v>
      </c>
      <c r="DR38" s="50">
        <v>34</v>
      </c>
    </row>
    <row r="39" spans="1:122" s="64" customFormat="1" ht="16.5" customHeight="1">
      <c r="A39" s="54">
        <v>35</v>
      </c>
      <c r="B39" s="222" t="s">
        <v>24</v>
      </c>
      <c r="C39" s="34"/>
      <c r="D39" s="35"/>
      <c r="E39" s="35"/>
      <c r="F39" s="176"/>
      <c r="G39" s="251">
        <f t="shared" si="0"/>
        <v>0</v>
      </c>
      <c r="H39" s="71"/>
      <c r="I39" s="32"/>
      <c r="J39" s="32"/>
      <c r="K39" s="174"/>
      <c r="L39" s="251">
        <f t="shared" si="1"/>
        <v>0</v>
      </c>
      <c r="M39" s="71"/>
      <c r="N39" s="32"/>
      <c r="O39" s="32"/>
      <c r="P39" s="174"/>
      <c r="Q39" s="251">
        <f t="shared" si="21"/>
        <v>0</v>
      </c>
      <c r="R39" s="71"/>
      <c r="S39" s="32"/>
      <c r="T39" s="32"/>
      <c r="U39" s="174"/>
      <c r="V39" s="251">
        <f t="shared" si="3"/>
        <v>0</v>
      </c>
      <c r="W39" s="71"/>
      <c r="X39" s="32"/>
      <c r="Y39" s="32"/>
      <c r="Z39" s="174"/>
      <c r="AA39" s="251">
        <f t="shared" si="4"/>
        <v>0</v>
      </c>
      <c r="AB39" s="73"/>
      <c r="AC39" s="35"/>
      <c r="AD39" s="35"/>
      <c r="AE39" s="176"/>
      <c r="AF39" s="251">
        <f t="shared" si="5"/>
        <v>0</v>
      </c>
      <c r="AG39" s="73"/>
      <c r="AH39" s="35"/>
      <c r="AI39" s="35"/>
      <c r="AJ39" s="176"/>
      <c r="AK39" s="251">
        <f t="shared" si="6"/>
        <v>0</v>
      </c>
      <c r="AL39" s="73"/>
      <c r="AM39" s="35"/>
      <c r="AN39" s="35"/>
      <c r="AO39" s="176"/>
      <c r="AP39" s="251">
        <f t="shared" si="7"/>
        <v>0</v>
      </c>
      <c r="AQ39" s="73"/>
      <c r="AR39" s="35"/>
      <c r="AS39" s="35"/>
      <c r="AT39" s="176"/>
      <c r="AU39" s="251">
        <f t="shared" si="8"/>
        <v>0</v>
      </c>
      <c r="AV39" s="73"/>
      <c r="AW39" s="35"/>
      <c r="AX39" s="35"/>
      <c r="AY39" s="176"/>
      <c r="AZ39" s="299">
        <f t="shared" si="9"/>
        <v>0</v>
      </c>
      <c r="BA39" s="324">
        <v>0</v>
      </c>
      <c r="BB39" s="294">
        <v>0</v>
      </c>
      <c r="BC39" s="294">
        <v>0</v>
      </c>
      <c r="BD39" s="294">
        <v>0</v>
      </c>
      <c r="BE39" s="294">
        <v>0</v>
      </c>
      <c r="BF39" s="294">
        <v>0</v>
      </c>
      <c r="BG39" s="294">
        <v>0</v>
      </c>
      <c r="BH39" s="144">
        <v>0</v>
      </c>
      <c r="BI39" s="88"/>
      <c r="BJ39" s="24"/>
      <c r="BK39" s="25"/>
      <c r="BL39" s="25"/>
      <c r="BM39" s="102"/>
      <c r="BN39" s="291">
        <f t="shared" si="10"/>
        <v>0</v>
      </c>
      <c r="BO39" s="71">
        <v>67</v>
      </c>
      <c r="BP39" s="32"/>
      <c r="BQ39" s="32"/>
      <c r="BR39" s="174"/>
      <c r="BS39" s="291">
        <f t="shared" si="11"/>
        <v>67</v>
      </c>
      <c r="BT39" s="71"/>
      <c r="BU39" s="32"/>
      <c r="BV39" s="32"/>
      <c r="BW39" s="174"/>
      <c r="BX39" s="299">
        <f t="shared" si="12"/>
        <v>0</v>
      </c>
      <c r="BY39" s="71"/>
      <c r="BZ39" s="32"/>
      <c r="CA39" s="32"/>
      <c r="CB39" s="174"/>
      <c r="CC39" s="291">
        <f t="shared" si="13"/>
        <v>0</v>
      </c>
      <c r="CD39" s="65"/>
      <c r="CE39" s="25"/>
      <c r="CF39" s="25"/>
      <c r="CG39" s="102"/>
      <c r="CH39" s="291">
        <f t="shared" si="14"/>
        <v>0</v>
      </c>
      <c r="CI39" s="65"/>
      <c r="CJ39" s="25"/>
      <c r="CK39" s="25"/>
      <c r="CL39" s="102"/>
      <c r="CM39" s="291">
        <f t="shared" si="15"/>
        <v>0</v>
      </c>
      <c r="CN39" s="65"/>
      <c r="CO39" s="25"/>
      <c r="CP39" s="25"/>
      <c r="CQ39" s="102"/>
      <c r="CR39" s="291">
        <f t="shared" si="16"/>
        <v>0</v>
      </c>
      <c r="CS39" s="65"/>
      <c r="CT39" s="25"/>
      <c r="CU39" s="25"/>
      <c r="CV39" s="102"/>
      <c r="CW39" s="299">
        <f t="shared" si="17"/>
        <v>0</v>
      </c>
      <c r="CX39" s="71"/>
      <c r="CY39" s="32"/>
      <c r="CZ39" s="32"/>
      <c r="DA39" s="174"/>
      <c r="DB39" s="291">
        <f t="shared" si="18"/>
        <v>0</v>
      </c>
      <c r="DC39" s="65"/>
      <c r="DD39" s="25"/>
      <c r="DE39" s="25"/>
      <c r="DF39" s="102"/>
      <c r="DG39" s="291">
        <f t="shared" si="19"/>
        <v>0</v>
      </c>
      <c r="DH39" s="293">
        <v>0</v>
      </c>
      <c r="DI39" s="293">
        <v>0</v>
      </c>
      <c r="DJ39" s="293">
        <v>0</v>
      </c>
      <c r="DK39" s="293">
        <v>0</v>
      </c>
      <c r="DL39" s="293">
        <v>0</v>
      </c>
      <c r="DM39" s="317">
        <v>0</v>
      </c>
      <c r="DN39" s="317">
        <v>0</v>
      </c>
      <c r="DO39" s="84">
        <f>BS39</f>
        <v>67</v>
      </c>
      <c r="DP39" s="204">
        <v>27</v>
      </c>
      <c r="DQ39" s="323">
        <f t="shared" si="20"/>
        <v>67</v>
      </c>
      <c r="DR39" s="50">
        <v>35</v>
      </c>
    </row>
    <row r="40" spans="1:122" s="64" customFormat="1" ht="16.5" customHeight="1">
      <c r="A40" s="54">
        <v>36</v>
      </c>
      <c r="B40" s="287" t="s">
        <v>14</v>
      </c>
      <c r="C40" s="5"/>
      <c r="D40" s="3"/>
      <c r="E40" s="3"/>
      <c r="F40" s="101"/>
      <c r="G40" s="251">
        <f t="shared" si="0"/>
        <v>0</v>
      </c>
      <c r="H40" s="71"/>
      <c r="I40" s="32"/>
      <c r="J40" s="32"/>
      <c r="K40" s="174"/>
      <c r="L40" s="251">
        <f t="shared" si="1"/>
        <v>0</v>
      </c>
      <c r="M40" s="71"/>
      <c r="N40" s="32"/>
      <c r="O40" s="32"/>
      <c r="P40" s="174"/>
      <c r="Q40" s="251">
        <f t="shared" si="21"/>
        <v>0</v>
      </c>
      <c r="R40" s="71"/>
      <c r="S40" s="32"/>
      <c r="T40" s="32"/>
      <c r="U40" s="174"/>
      <c r="V40" s="251">
        <f t="shared" si="3"/>
        <v>0</v>
      </c>
      <c r="W40" s="71"/>
      <c r="X40" s="32"/>
      <c r="Y40" s="32"/>
      <c r="Z40" s="174"/>
      <c r="AA40" s="251">
        <f t="shared" si="4"/>
        <v>0</v>
      </c>
      <c r="AB40" s="66"/>
      <c r="AC40" s="3"/>
      <c r="AD40" s="3"/>
      <c r="AE40" s="101"/>
      <c r="AF40" s="251">
        <f t="shared" si="5"/>
        <v>0</v>
      </c>
      <c r="AG40" s="66"/>
      <c r="AH40" s="3"/>
      <c r="AI40" s="3"/>
      <c r="AJ40" s="101"/>
      <c r="AK40" s="251">
        <f t="shared" si="6"/>
        <v>0</v>
      </c>
      <c r="AL40" s="66"/>
      <c r="AM40" s="3"/>
      <c r="AN40" s="3"/>
      <c r="AO40" s="101"/>
      <c r="AP40" s="251">
        <f t="shared" si="7"/>
        <v>0</v>
      </c>
      <c r="AQ40" s="66"/>
      <c r="AR40" s="3"/>
      <c r="AS40" s="3"/>
      <c r="AT40" s="101"/>
      <c r="AU40" s="251">
        <f t="shared" si="8"/>
        <v>0</v>
      </c>
      <c r="AV40" s="66"/>
      <c r="AW40" s="3"/>
      <c r="AX40" s="3"/>
      <c r="AY40" s="101"/>
      <c r="AZ40" s="299">
        <f t="shared" si="9"/>
        <v>0</v>
      </c>
      <c r="BA40" s="317">
        <v>0</v>
      </c>
      <c r="BB40" s="292">
        <v>0</v>
      </c>
      <c r="BC40" s="294">
        <v>0</v>
      </c>
      <c r="BD40" s="294">
        <v>0</v>
      </c>
      <c r="BE40" s="292">
        <v>0</v>
      </c>
      <c r="BF40" s="294">
        <v>0</v>
      </c>
      <c r="BG40" s="294">
        <v>0</v>
      </c>
      <c r="BH40" s="144">
        <v>0</v>
      </c>
      <c r="BI40" s="88"/>
      <c r="BJ40" s="5"/>
      <c r="BK40" s="3"/>
      <c r="BL40" s="3"/>
      <c r="BM40" s="101"/>
      <c r="BN40" s="291">
        <f t="shared" si="10"/>
        <v>0</v>
      </c>
      <c r="BO40" s="71"/>
      <c r="BP40" s="32"/>
      <c r="BQ40" s="32"/>
      <c r="BR40" s="174"/>
      <c r="BS40" s="291">
        <f t="shared" si="11"/>
        <v>0</v>
      </c>
      <c r="BT40" s="71"/>
      <c r="BU40" s="32"/>
      <c r="BV40" s="32"/>
      <c r="BW40" s="174"/>
      <c r="BX40" s="299">
        <f t="shared" si="12"/>
        <v>0</v>
      </c>
      <c r="BY40" s="71"/>
      <c r="BZ40" s="32"/>
      <c r="CA40" s="32"/>
      <c r="CB40" s="174"/>
      <c r="CC40" s="291">
        <f t="shared" si="13"/>
        <v>0</v>
      </c>
      <c r="CD40" s="66"/>
      <c r="CE40" s="3"/>
      <c r="CF40" s="3"/>
      <c r="CG40" s="101"/>
      <c r="CH40" s="291">
        <f t="shared" si="14"/>
        <v>0</v>
      </c>
      <c r="CI40" s="66"/>
      <c r="CJ40" s="3"/>
      <c r="CK40" s="3"/>
      <c r="CL40" s="101"/>
      <c r="CM40" s="291">
        <f t="shared" si="15"/>
        <v>0</v>
      </c>
      <c r="CN40" s="66"/>
      <c r="CO40" s="3"/>
      <c r="CP40" s="3"/>
      <c r="CQ40" s="101"/>
      <c r="CR40" s="291">
        <f t="shared" si="16"/>
        <v>0</v>
      </c>
      <c r="CS40" s="66"/>
      <c r="CT40" s="3"/>
      <c r="CU40" s="3"/>
      <c r="CV40" s="101"/>
      <c r="CW40" s="299">
        <f t="shared" si="17"/>
        <v>0</v>
      </c>
      <c r="CX40" s="71"/>
      <c r="CY40" s="32"/>
      <c r="CZ40" s="32"/>
      <c r="DA40" s="174"/>
      <c r="DB40" s="291">
        <f t="shared" si="18"/>
        <v>0</v>
      </c>
      <c r="DC40" s="66"/>
      <c r="DD40" s="3"/>
      <c r="DE40" s="3"/>
      <c r="DF40" s="101"/>
      <c r="DG40" s="291">
        <f t="shared" si="19"/>
        <v>0</v>
      </c>
      <c r="DH40" s="293">
        <v>0</v>
      </c>
      <c r="DI40" s="293">
        <v>0</v>
      </c>
      <c r="DJ40" s="293">
        <v>0</v>
      </c>
      <c r="DK40" s="293">
        <v>0</v>
      </c>
      <c r="DL40" s="293">
        <v>0</v>
      </c>
      <c r="DM40" s="317">
        <v>0</v>
      </c>
      <c r="DN40" s="317">
        <v>0</v>
      </c>
      <c r="DO40" s="84">
        <v>0</v>
      </c>
      <c r="DP40" s="204">
        <v>36</v>
      </c>
      <c r="DQ40" s="323">
        <f t="shared" si="20"/>
        <v>0</v>
      </c>
      <c r="DR40" s="50">
        <v>36</v>
      </c>
    </row>
    <row r="41" spans="1:122" ht="16.5" customHeight="1" thickBot="1">
      <c r="A41" s="54">
        <v>37</v>
      </c>
      <c r="B41" s="223" t="s">
        <v>9</v>
      </c>
      <c r="C41" s="10"/>
      <c r="D41" s="11"/>
      <c r="E41" s="11"/>
      <c r="F41" s="131"/>
      <c r="G41" s="255">
        <f t="shared" si="0"/>
        <v>0</v>
      </c>
      <c r="H41" s="185"/>
      <c r="I41" s="148"/>
      <c r="J41" s="148"/>
      <c r="K41" s="187"/>
      <c r="L41" s="255">
        <f t="shared" si="1"/>
        <v>0</v>
      </c>
      <c r="M41" s="185"/>
      <c r="N41" s="148"/>
      <c r="O41" s="148"/>
      <c r="P41" s="187"/>
      <c r="Q41" s="255">
        <f t="shared" si="21"/>
        <v>0</v>
      </c>
      <c r="R41" s="185"/>
      <c r="S41" s="148"/>
      <c r="T41" s="148"/>
      <c r="U41" s="187"/>
      <c r="V41" s="255">
        <f t="shared" si="3"/>
        <v>0</v>
      </c>
      <c r="W41" s="185"/>
      <c r="X41" s="148"/>
      <c r="Y41" s="148"/>
      <c r="Z41" s="187"/>
      <c r="AA41" s="255">
        <f t="shared" si="4"/>
        <v>0</v>
      </c>
      <c r="AB41" s="132"/>
      <c r="AC41" s="11"/>
      <c r="AD41" s="11"/>
      <c r="AE41" s="131"/>
      <c r="AF41" s="255">
        <f t="shared" si="5"/>
        <v>0</v>
      </c>
      <c r="AG41" s="132"/>
      <c r="AH41" s="11"/>
      <c r="AI41" s="11"/>
      <c r="AJ41" s="131"/>
      <c r="AK41" s="255">
        <f t="shared" si="6"/>
        <v>0</v>
      </c>
      <c r="AL41" s="132"/>
      <c r="AM41" s="11"/>
      <c r="AN41" s="11"/>
      <c r="AO41" s="131"/>
      <c r="AP41" s="255">
        <f t="shared" si="7"/>
        <v>0</v>
      </c>
      <c r="AQ41" s="132"/>
      <c r="AR41" s="11"/>
      <c r="AS41" s="11"/>
      <c r="AT41" s="131"/>
      <c r="AU41" s="255">
        <f t="shared" si="8"/>
        <v>0</v>
      </c>
      <c r="AV41" s="132"/>
      <c r="AW41" s="11"/>
      <c r="AX41" s="11"/>
      <c r="AY41" s="131"/>
      <c r="AZ41" s="316">
        <f t="shared" si="9"/>
        <v>0</v>
      </c>
      <c r="BA41" s="328">
        <v>0</v>
      </c>
      <c r="BB41" s="294">
        <v>0</v>
      </c>
      <c r="BC41" s="294">
        <v>0</v>
      </c>
      <c r="BD41" s="294">
        <v>0</v>
      </c>
      <c r="BE41" s="292">
        <v>0</v>
      </c>
      <c r="BF41" s="294">
        <v>0</v>
      </c>
      <c r="BG41" s="294">
        <v>0</v>
      </c>
      <c r="BH41" s="145">
        <v>0</v>
      </c>
      <c r="BI41" s="202"/>
      <c r="BJ41" s="196"/>
      <c r="BK41" s="197"/>
      <c r="BL41" s="197"/>
      <c r="BM41" s="200"/>
      <c r="BN41" s="322">
        <f t="shared" si="10"/>
        <v>0</v>
      </c>
      <c r="BO41" s="185"/>
      <c r="BP41" s="148"/>
      <c r="BQ41" s="148"/>
      <c r="BR41" s="187"/>
      <c r="BS41" s="322">
        <f t="shared" si="11"/>
        <v>0</v>
      </c>
      <c r="BT41" s="185"/>
      <c r="BU41" s="148"/>
      <c r="BV41" s="148"/>
      <c r="BW41" s="187"/>
      <c r="BX41" s="316">
        <f t="shared" si="12"/>
        <v>0</v>
      </c>
      <c r="BY41" s="185"/>
      <c r="BZ41" s="148"/>
      <c r="CA41" s="148"/>
      <c r="CB41" s="187"/>
      <c r="CC41" s="322">
        <f t="shared" si="13"/>
        <v>0</v>
      </c>
      <c r="CD41" s="199"/>
      <c r="CE41" s="197"/>
      <c r="CF41" s="197"/>
      <c r="CG41" s="200"/>
      <c r="CH41" s="322">
        <f t="shared" si="14"/>
        <v>0</v>
      </c>
      <c r="CI41" s="199"/>
      <c r="CJ41" s="197"/>
      <c r="CK41" s="197"/>
      <c r="CL41" s="200"/>
      <c r="CM41" s="322">
        <f t="shared" si="15"/>
        <v>0</v>
      </c>
      <c r="CN41" s="199"/>
      <c r="CO41" s="197"/>
      <c r="CP41" s="197"/>
      <c r="CQ41" s="200"/>
      <c r="CR41" s="322">
        <f t="shared" si="16"/>
        <v>0</v>
      </c>
      <c r="CS41" s="199"/>
      <c r="CT41" s="197"/>
      <c r="CU41" s="197"/>
      <c r="CV41" s="200"/>
      <c r="CW41" s="316">
        <f t="shared" si="17"/>
        <v>0</v>
      </c>
      <c r="CX41" s="185"/>
      <c r="CY41" s="148"/>
      <c r="CZ41" s="148"/>
      <c r="DA41" s="187"/>
      <c r="DB41" s="322">
        <f t="shared" si="18"/>
        <v>0</v>
      </c>
      <c r="DC41" s="199"/>
      <c r="DD41" s="197"/>
      <c r="DE41" s="197"/>
      <c r="DF41" s="200"/>
      <c r="DG41" s="322">
        <f t="shared" si="19"/>
        <v>0</v>
      </c>
      <c r="DH41" s="293">
        <v>0</v>
      </c>
      <c r="DI41" s="293">
        <v>0</v>
      </c>
      <c r="DJ41" s="293">
        <v>0</v>
      </c>
      <c r="DK41" s="293">
        <v>0</v>
      </c>
      <c r="DL41" s="293">
        <v>0</v>
      </c>
      <c r="DM41" s="317">
        <v>0</v>
      </c>
      <c r="DN41" s="317">
        <v>0</v>
      </c>
      <c r="DO41" s="84">
        <v>0</v>
      </c>
      <c r="DP41" s="205">
        <v>37</v>
      </c>
      <c r="DQ41" s="323">
        <f t="shared" si="20"/>
        <v>0</v>
      </c>
      <c r="DR41" s="51">
        <v>37</v>
      </c>
    </row>
  </sheetData>
  <sortState ref="B5:DQ41">
    <sortCondition descending="1" ref="DQ5:DQ41"/>
  </sortState>
  <mergeCells count="66">
    <mergeCell ref="W3:AA3"/>
    <mergeCell ref="W4:Z4"/>
    <mergeCell ref="H4:K4"/>
    <mergeCell ref="R4:U4"/>
    <mergeCell ref="H3:L3"/>
    <mergeCell ref="R3:V3"/>
    <mergeCell ref="M3:Q3"/>
    <mergeCell ref="M4:P4"/>
    <mergeCell ref="DO2:DO4"/>
    <mergeCell ref="DP2:DP4"/>
    <mergeCell ref="DQ1:DQ4"/>
    <mergeCell ref="DR1:DR4"/>
    <mergeCell ref="DH3:DH4"/>
    <mergeCell ref="DI3:DI4"/>
    <mergeCell ref="DK3:DK4"/>
    <mergeCell ref="DL3:DL4"/>
    <mergeCell ref="DN3:DN4"/>
    <mergeCell ref="CS3:CW3"/>
    <mergeCell ref="CX3:DB3"/>
    <mergeCell ref="DC3:DG3"/>
    <mergeCell ref="BJ4:BM4"/>
    <mergeCell ref="CD4:CG4"/>
    <mergeCell ref="CI4:CL4"/>
    <mergeCell ref="CN4:CQ4"/>
    <mergeCell ref="CS4:CV4"/>
    <mergeCell ref="CX4:DA4"/>
    <mergeCell ref="DC4:DF4"/>
    <mergeCell ref="BO3:BS3"/>
    <mergeCell ref="BO4:BR4"/>
    <mergeCell ref="BT3:BX3"/>
    <mergeCell ref="BT4:BW4"/>
    <mergeCell ref="BI2:BI4"/>
    <mergeCell ref="BJ3:BN3"/>
    <mergeCell ref="CD3:CH3"/>
    <mergeCell ref="CI3:CM3"/>
    <mergeCell ref="CN3:CR3"/>
    <mergeCell ref="BY3:CC3"/>
    <mergeCell ref="BY4:CB4"/>
    <mergeCell ref="AV3:AZ3"/>
    <mergeCell ref="AL4:AO4"/>
    <mergeCell ref="AQ4:AT4"/>
    <mergeCell ref="AV4:AY4"/>
    <mergeCell ref="BH2:BH4"/>
    <mergeCell ref="BB3:BB4"/>
    <mergeCell ref="BC3:BC4"/>
    <mergeCell ref="AB3:AF3"/>
    <mergeCell ref="AB4:AE4"/>
    <mergeCell ref="AG4:AJ4"/>
    <mergeCell ref="AL3:AP3"/>
    <mergeCell ref="AQ3:AU3"/>
    <mergeCell ref="A1:A3"/>
    <mergeCell ref="B1:B3"/>
    <mergeCell ref="C1:BI1"/>
    <mergeCell ref="BJ1:DP1"/>
    <mergeCell ref="C2:BG2"/>
    <mergeCell ref="BJ2:DN2"/>
    <mergeCell ref="AG3:AK3"/>
    <mergeCell ref="BA3:BA4"/>
    <mergeCell ref="BD3:BD4"/>
    <mergeCell ref="BE3:BE4"/>
    <mergeCell ref="BF3:BF4"/>
    <mergeCell ref="BG3:BG4"/>
    <mergeCell ref="C4:F4"/>
    <mergeCell ref="C3:G3"/>
    <mergeCell ref="DM3:DM4"/>
    <mergeCell ref="DJ3:D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R41"/>
  <sheetViews>
    <sheetView zoomScaleNormal="100" workbookViewId="0">
      <selection activeCell="BH8" sqref="BH8"/>
    </sheetView>
  </sheetViews>
  <sheetFormatPr defaultColWidth="9.140625" defaultRowHeight="15"/>
  <cols>
    <col min="1" max="1" width="4.140625" style="1" customWidth="1"/>
    <col min="2" max="2" width="22.28515625" style="15" customWidth="1"/>
    <col min="3" max="7" width="3.85546875" style="2" customWidth="1"/>
    <col min="8" max="11" width="3.85546875" style="4" customWidth="1"/>
    <col min="12" max="12" width="3.85546875" style="178" customWidth="1"/>
    <col min="13" max="16" width="3.85546875" style="4" customWidth="1"/>
    <col min="17" max="17" width="3.85546875" style="2" customWidth="1"/>
    <col min="18" max="21" width="3.85546875" style="4" customWidth="1"/>
    <col min="22" max="22" width="3.85546875" style="2" customWidth="1"/>
    <col min="23" max="26" width="3.85546875" style="4" customWidth="1"/>
    <col min="27" max="27" width="3.85546875" style="2" customWidth="1"/>
    <col min="28" max="31" width="3.85546875" style="4" customWidth="1"/>
    <col min="32" max="32" width="3.85546875" style="2" customWidth="1"/>
    <col min="33" max="36" width="3.85546875" style="4" customWidth="1"/>
    <col min="37" max="37" width="3.85546875" style="2" customWidth="1"/>
    <col min="38" max="41" width="3.85546875" style="4" customWidth="1"/>
    <col min="42" max="42" width="3.85546875" style="2" customWidth="1"/>
    <col min="43" max="46" width="3.85546875" style="4" customWidth="1"/>
    <col min="47" max="47" width="3.85546875" style="2" customWidth="1"/>
    <col min="48" max="51" width="3.85546875" style="4" customWidth="1"/>
    <col min="52" max="52" width="3.85546875" style="2" customWidth="1"/>
    <col min="53" max="59" width="4.7109375" style="2" customWidth="1"/>
    <col min="60" max="60" width="10.5703125" style="2" customWidth="1"/>
    <col min="61" max="61" width="6.28515625" style="2" customWidth="1"/>
    <col min="62" max="66" width="3.7109375" style="2" customWidth="1"/>
    <col min="67" max="70" width="3.7109375" style="4" customWidth="1"/>
    <col min="71" max="71" width="3.7109375" style="2" customWidth="1"/>
    <col min="72" max="75" width="3.7109375" style="4" customWidth="1"/>
    <col min="76" max="76" width="3.7109375" style="2" customWidth="1"/>
    <col min="77" max="80" width="3.85546875" style="4" customWidth="1"/>
    <col min="81" max="81" width="3.7109375" style="2" customWidth="1"/>
    <col min="82" max="85" width="3.85546875" style="4" customWidth="1"/>
    <col min="86" max="86" width="3.85546875" style="2" customWidth="1"/>
    <col min="87" max="90" width="3.85546875" style="4" customWidth="1"/>
    <col min="91" max="91" width="3.7109375" style="2" customWidth="1"/>
    <col min="92" max="95" width="3.7109375" style="4" customWidth="1"/>
    <col min="96" max="96" width="3.7109375" style="2" customWidth="1"/>
    <col min="97" max="100" width="3.7109375" style="4" customWidth="1"/>
    <col min="101" max="101" width="3.7109375" style="2" customWidth="1"/>
    <col min="102" max="105" width="3.7109375" style="4" customWidth="1"/>
    <col min="106" max="106" width="3.85546875" style="2" customWidth="1"/>
    <col min="107" max="110" width="3.7109375" style="4" customWidth="1"/>
    <col min="111" max="111" width="3.7109375" style="2" customWidth="1"/>
    <col min="112" max="117" width="4.7109375" style="9" customWidth="1"/>
    <col min="118" max="118" width="4.7109375" style="2" customWidth="1"/>
    <col min="119" max="119" width="10.5703125" style="2" customWidth="1"/>
    <col min="120" max="120" width="6.28515625" style="2" customWidth="1"/>
    <col min="121" max="121" width="13" style="2" customWidth="1"/>
    <col min="122" max="122" width="7.5703125" style="2" customWidth="1"/>
    <col min="123" max="16384" width="9.140625" style="2"/>
  </cols>
  <sheetData>
    <row r="1" spans="1:122" ht="17.25" customHeight="1" thickBot="1">
      <c r="A1" s="414" t="s">
        <v>45</v>
      </c>
      <c r="B1" s="416" t="s">
        <v>41</v>
      </c>
      <c r="C1" s="493" t="s">
        <v>35</v>
      </c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  <c r="BA1" s="490"/>
      <c r="BB1" s="490"/>
      <c r="BC1" s="490"/>
      <c r="BD1" s="490"/>
      <c r="BE1" s="490"/>
      <c r="BF1" s="490"/>
      <c r="BG1" s="490"/>
      <c r="BH1" s="490"/>
      <c r="BI1" s="490"/>
      <c r="BJ1" s="493" t="s">
        <v>36</v>
      </c>
      <c r="BK1" s="490"/>
      <c r="BL1" s="490"/>
      <c r="BM1" s="490"/>
      <c r="BN1" s="490"/>
      <c r="BO1" s="490"/>
      <c r="BP1" s="490"/>
      <c r="BQ1" s="490"/>
      <c r="BR1" s="490"/>
      <c r="BS1" s="490"/>
      <c r="BT1" s="490"/>
      <c r="BU1" s="490"/>
      <c r="BV1" s="490"/>
      <c r="BW1" s="490"/>
      <c r="BX1" s="490"/>
      <c r="BY1" s="490"/>
      <c r="BZ1" s="490"/>
      <c r="CA1" s="490"/>
      <c r="CB1" s="490"/>
      <c r="CC1" s="490"/>
      <c r="CD1" s="490"/>
      <c r="CE1" s="490"/>
      <c r="CF1" s="490"/>
      <c r="CG1" s="490"/>
      <c r="CH1" s="490"/>
      <c r="CI1" s="490"/>
      <c r="CJ1" s="490"/>
      <c r="CK1" s="490"/>
      <c r="CL1" s="490"/>
      <c r="CM1" s="490"/>
      <c r="CN1" s="490"/>
      <c r="CO1" s="490"/>
      <c r="CP1" s="490"/>
      <c r="CQ1" s="490"/>
      <c r="CR1" s="490"/>
      <c r="CS1" s="490"/>
      <c r="CT1" s="490"/>
      <c r="CU1" s="490"/>
      <c r="CV1" s="490"/>
      <c r="CW1" s="490"/>
      <c r="CX1" s="490"/>
      <c r="CY1" s="490"/>
      <c r="CZ1" s="490"/>
      <c r="DA1" s="490"/>
      <c r="DB1" s="490"/>
      <c r="DC1" s="490"/>
      <c r="DD1" s="490"/>
      <c r="DE1" s="490"/>
      <c r="DF1" s="490"/>
      <c r="DG1" s="490"/>
      <c r="DH1" s="490"/>
      <c r="DI1" s="490"/>
      <c r="DJ1" s="490"/>
      <c r="DK1" s="490"/>
      <c r="DL1" s="490"/>
      <c r="DM1" s="490"/>
      <c r="DN1" s="490"/>
      <c r="DO1" s="490"/>
      <c r="DP1" s="495"/>
      <c r="DQ1" s="468" t="s">
        <v>69</v>
      </c>
      <c r="DR1" s="468" t="s">
        <v>47</v>
      </c>
    </row>
    <row r="2" spans="1:122" ht="17.25" customHeight="1" thickBot="1">
      <c r="A2" s="415"/>
      <c r="B2" s="417"/>
      <c r="C2" s="493" t="s">
        <v>42</v>
      </c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0"/>
      <c r="BB2" s="490"/>
      <c r="BC2" s="490"/>
      <c r="BD2" s="490"/>
      <c r="BE2" s="490"/>
      <c r="BF2" s="490"/>
      <c r="BG2" s="495"/>
      <c r="BH2" s="468" t="s">
        <v>48</v>
      </c>
      <c r="BI2" s="468" t="s">
        <v>44</v>
      </c>
      <c r="BJ2" s="490" t="s">
        <v>42</v>
      </c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490"/>
      <c r="CI2" s="490"/>
      <c r="CJ2" s="490"/>
      <c r="CK2" s="490"/>
      <c r="CL2" s="490"/>
      <c r="CM2" s="490"/>
      <c r="CN2" s="490"/>
      <c r="CO2" s="490"/>
      <c r="CP2" s="490"/>
      <c r="CQ2" s="490"/>
      <c r="CR2" s="490"/>
      <c r="CS2" s="490"/>
      <c r="CT2" s="490"/>
      <c r="CU2" s="490"/>
      <c r="CV2" s="490"/>
      <c r="CW2" s="490"/>
      <c r="CX2" s="490"/>
      <c r="CY2" s="490"/>
      <c r="CZ2" s="490"/>
      <c r="DA2" s="490"/>
      <c r="DB2" s="490"/>
      <c r="DC2" s="490"/>
      <c r="DD2" s="490"/>
      <c r="DE2" s="490"/>
      <c r="DF2" s="490"/>
      <c r="DG2" s="490"/>
      <c r="DH2" s="490"/>
      <c r="DI2" s="490"/>
      <c r="DJ2" s="490"/>
      <c r="DK2" s="490"/>
      <c r="DL2" s="490"/>
      <c r="DM2" s="490"/>
      <c r="DN2" s="490"/>
      <c r="DO2" s="452" t="s">
        <v>48</v>
      </c>
      <c r="DP2" s="452" t="s">
        <v>44</v>
      </c>
      <c r="DQ2" s="469"/>
      <c r="DR2" s="469"/>
    </row>
    <row r="3" spans="1:122" ht="79.5" customHeight="1" thickBot="1">
      <c r="A3" s="415"/>
      <c r="B3" s="417"/>
      <c r="C3" s="498" t="s">
        <v>103</v>
      </c>
      <c r="D3" s="499"/>
      <c r="E3" s="499"/>
      <c r="F3" s="499"/>
      <c r="G3" s="500"/>
      <c r="H3" s="498" t="s">
        <v>108</v>
      </c>
      <c r="I3" s="499"/>
      <c r="J3" s="499"/>
      <c r="K3" s="499"/>
      <c r="L3" s="500"/>
      <c r="M3" s="501" t="s">
        <v>102</v>
      </c>
      <c r="N3" s="502"/>
      <c r="O3" s="502"/>
      <c r="P3" s="502"/>
      <c r="Q3" s="503"/>
      <c r="R3" s="501" t="s">
        <v>28</v>
      </c>
      <c r="S3" s="502"/>
      <c r="T3" s="502"/>
      <c r="U3" s="502"/>
      <c r="V3" s="503"/>
      <c r="W3" s="501" t="s">
        <v>29</v>
      </c>
      <c r="X3" s="502"/>
      <c r="Y3" s="502"/>
      <c r="Z3" s="502"/>
      <c r="AA3" s="503"/>
      <c r="AB3" s="501" t="s">
        <v>33</v>
      </c>
      <c r="AC3" s="502"/>
      <c r="AD3" s="502"/>
      <c r="AE3" s="502"/>
      <c r="AF3" s="503"/>
      <c r="AG3" s="501" t="s">
        <v>34</v>
      </c>
      <c r="AH3" s="502"/>
      <c r="AI3" s="502"/>
      <c r="AJ3" s="502"/>
      <c r="AK3" s="503"/>
      <c r="AL3" s="481" t="s">
        <v>111</v>
      </c>
      <c r="AM3" s="482"/>
      <c r="AN3" s="482"/>
      <c r="AO3" s="482"/>
      <c r="AP3" s="483"/>
      <c r="AQ3" s="481" t="s">
        <v>61</v>
      </c>
      <c r="AR3" s="482"/>
      <c r="AS3" s="482"/>
      <c r="AT3" s="482"/>
      <c r="AU3" s="483"/>
      <c r="AV3" s="481" t="s">
        <v>62</v>
      </c>
      <c r="AW3" s="482"/>
      <c r="AX3" s="482"/>
      <c r="AY3" s="482"/>
      <c r="AZ3" s="483"/>
      <c r="BA3" s="452" t="s">
        <v>30</v>
      </c>
      <c r="BB3" s="452" t="s">
        <v>104</v>
      </c>
      <c r="BC3" s="452" t="s">
        <v>54</v>
      </c>
      <c r="BD3" s="452" t="s">
        <v>110</v>
      </c>
      <c r="BE3" s="452" t="s">
        <v>109</v>
      </c>
      <c r="BF3" s="452" t="s">
        <v>91</v>
      </c>
      <c r="BG3" s="452" t="s">
        <v>92</v>
      </c>
      <c r="BH3" s="469"/>
      <c r="BI3" s="469"/>
      <c r="BJ3" s="481" t="s">
        <v>103</v>
      </c>
      <c r="BK3" s="482"/>
      <c r="BL3" s="482"/>
      <c r="BM3" s="482"/>
      <c r="BN3" s="483"/>
      <c r="BO3" s="481" t="s">
        <v>108</v>
      </c>
      <c r="BP3" s="482"/>
      <c r="BQ3" s="482"/>
      <c r="BR3" s="482"/>
      <c r="BS3" s="483"/>
      <c r="BT3" s="487" t="s">
        <v>102</v>
      </c>
      <c r="BU3" s="488"/>
      <c r="BV3" s="488"/>
      <c r="BW3" s="488"/>
      <c r="BX3" s="489"/>
      <c r="BY3" s="487" t="s">
        <v>28</v>
      </c>
      <c r="BZ3" s="488"/>
      <c r="CA3" s="488"/>
      <c r="CB3" s="488"/>
      <c r="CC3" s="489"/>
      <c r="CD3" s="487" t="s">
        <v>29</v>
      </c>
      <c r="CE3" s="488"/>
      <c r="CF3" s="488"/>
      <c r="CG3" s="488"/>
      <c r="CH3" s="489"/>
      <c r="CI3" s="487" t="s">
        <v>33</v>
      </c>
      <c r="CJ3" s="488"/>
      <c r="CK3" s="488"/>
      <c r="CL3" s="488"/>
      <c r="CM3" s="489"/>
      <c r="CN3" s="487" t="s">
        <v>34</v>
      </c>
      <c r="CO3" s="488"/>
      <c r="CP3" s="488"/>
      <c r="CQ3" s="488"/>
      <c r="CR3" s="489"/>
      <c r="CS3" s="481" t="s">
        <v>111</v>
      </c>
      <c r="CT3" s="482"/>
      <c r="CU3" s="482"/>
      <c r="CV3" s="482"/>
      <c r="CW3" s="483"/>
      <c r="CX3" s="487" t="s">
        <v>61</v>
      </c>
      <c r="CY3" s="488"/>
      <c r="CZ3" s="488"/>
      <c r="DA3" s="488"/>
      <c r="DB3" s="489"/>
      <c r="DC3" s="487" t="s">
        <v>62</v>
      </c>
      <c r="DD3" s="488"/>
      <c r="DE3" s="488"/>
      <c r="DF3" s="488"/>
      <c r="DG3" s="489"/>
      <c r="DH3" s="452" t="s">
        <v>30</v>
      </c>
      <c r="DI3" s="452" t="s">
        <v>104</v>
      </c>
      <c r="DJ3" s="452" t="s">
        <v>54</v>
      </c>
      <c r="DK3" s="452" t="s">
        <v>110</v>
      </c>
      <c r="DL3" s="452" t="s">
        <v>109</v>
      </c>
      <c r="DM3" s="452" t="s">
        <v>91</v>
      </c>
      <c r="DN3" s="452" t="s">
        <v>92</v>
      </c>
      <c r="DO3" s="460"/>
      <c r="DP3" s="460"/>
      <c r="DQ3" s="469"/>
      <c r="DR3" s="469"/>
    </row>
    <row r="4" spans="1:122" ht="17.25" customHeight="1" thickBot="1">
      <c r="A4" s="492"/>
      <c r="B4" s="491"/>
      <c r="C4" s="496" t="s">
        <v>64</v>
      </c>
      <c r="D4" s="497"/>
      <c r="E4" s="497"/>
      <c r="F4" s="497"/>
      <c r="G4" s="177" t="s">
        <v>89</v>
      </c>
      <c r="H4" s="477" t="s">
        <v>64</v>
      </c>
      <c r="I4" s="478"/>
      <c r="J4" s="478"/>
      <c r="K4" s="478"/>
      <c r="L4" s="177" t="s">
        <v>89</v>
      </c>
      <c r="M4" s="477" t="s">
        <v>64</v>
      </c>
      <c r="N4" s="478"/>
      <c r="O4" s="478"/>
      <c r="P4" s="478"/>
      <c r="Q4" s="177" t="s">
        <v>89</v>
      </c>
      <c r="R4" s="477" t="s">
        <v>64</v>
      </c>
      <c r="S4" s="478"/>
      <c r="T4" s="478"/>
      <c r="U4" s="478"/>
      <c r="V4" s="177" t="s">
        <v>89</v>
      </c>
      <c r="W4" s="477" t="s">
        <v>64</v>
      </c>
      <c r="X4" s="478"/>
      <c r="Y4" s="478"/>
      <c r="Z4" s="478"/>
      <c r="AA4" s="177" t="s">
        <v>89</v>
      </c>
      <c r="AB4" s="477" t="s">
        <v>64</v>
      </c>
      <c r="AC4" s="478"/>
      <c r="AD4" s="478"/>
      <c r="AE4" s="478"/>
      <c r="AF4" s="177" t="s">
        <v>89</v>
      </c>
      <c r="AG4" s="477" t="s">
        <v>64</v>
      </c>
      <c r="AH4" s="478"/>
      <c r="AI4" s="478"/>
      <c r="AJ4" s="478"/>
      <c r="AK4" s="177" t="s">
        <v>89</v>
      </c>
      <c r="AL4" s="477" t="s">
        <v>64</v>
      </c>
      <c r="AM4" s="478"/>
      <c r="AN4" s="478"/>
      <c r="AO4" s="478"/>
      <c r="AP4" s="177" t="s">
        <v>89</v>
      </c>
      <c r="AQ4" s="479" t="s">
        <v>64</v>
      </c>
      <c r="AR4" s="480"/>
      <c r="AS4" s="480"/>
      <c r="AT4" s="480"/>
      <c r="AU4" s="177" t="s">
        <v>89</v>
      </c>
      <c r="AV4" s="479" t="s">
        <v>64</v>
      </c>
      <c r="AW4" s="480"/>
      <c r="AX4" s="480"/>
      <c r="AY4" s="480"/>
      <c r="AZ4" s="177" t="s">
        <v>89</v>
      </c>
      <c r="BA4" s="453"/>
      <c r="BB4" s="453"/>
      <c r="BC4" s="453"/>
      <c r="BD4" s="453"/>
      <c r="BE4" s="453"/>
      <c r="BF4" s="453"/>
      <c r="BG4" s="453"/>
      <c r="BH4" s="470"/>
      <c r="BI4" s="470"/>
      <c r="BJ4" s="471" t="s">
        <v>64</v>
      </c>
      <c r="BK4" s="472"/>
      <c r="BL4" s="472"/>
      <c r="BM4" s="473"/>
      <c r="BN4" s="179" t="s">
        <v>89</v>
      </c>
      <c r="BO4" s="474" t="s">
        <v>64</v>
      </c>
      <c r="BP4" s="475"/>
      <c r="BQ4" s="475"/>
      <c r="BR4" s="476"/>
      <c r="BS4" s="179" t="s">
        <v>89</v>
      </c>
      <c r="BT4" s="474" t="s">
        <v>64</v>
      </c>
      <c r="BU4" s="475"/>
      <c r="BV4" s="475"/>
      <c r="BW4" s="476"/>
      <c r="BX4" s="179" t="s">
        <v>89</v>
      </c>
      <c r="BY4" s="474" t="s">
        <v>64</v>
      </c>
      <c r="BZ4" s="475"/>
      <c r="CA4" s="475"/>
      <c r="CB4" s="476"/>
      <c r="CC4" s="179" t="s">
        <v>89</v>
      </c>
      <c r="CD4" s="474" t="s">
        <v>64</v>
      </c>
      <c r="CE4" s="475"/>
      <c r="CF4" s="475"/>
      <c r="CG4" s="476"/>
      <c r="CH4" s="179" t="s">
        <v>89</v>
      </c>
      <c r="CI4" s="474" t="s">
        <v>64</v>
      </c>
      <c r="CJ4" s="475"/>
      <c r="CK4" s="475"/>
      <c r="CL4" s="476"/>
      <c r="CM4" s="179" t="s">
        <v>89</v>
      </c>
      <c r="CN4" s="474" t="s">
        <v>64</v>
      </c>
      <c r="CO4" s="475"/>
      <c r="CP4" s="475"/>
      <c r="CQ4" s="476"/>
      <c r="CR4" s="179" t="s">
        <v>89</v>
      </c>
      <c r="CS4" s="474" t="s">
        <v>64</v>
      </c>
      <c r="CT4" s="475"/>
      <c r="CU4" s="475"/>
      <c r="CV4" s="476"/>
      <c r="CW4" s="179" t="s">
        <v>89</v>
      </c>
      <c r="CX4" s="484" t="s">
        <v>64</v>
      </c>
      <c r="CY4" s="485"/>
      <c r="CZ4" s="485"/>
      <c r="DA4" s="486"/>
      <c r="DB4" s="179" t="s">
        <v>89</v>
      </c>
      <c r="DC4" s="484" t="s">
        <v>64</v>
      </c>
      <c r="DD4" s="485"/>
      <c r="DE4" s="485"/>
      <c r="DF4" s="486"/>
      <c r="DG4" s="179" t="s">
        <v>89</v>
      </c>
      <c r="DH4" s="453"/>
      <c r="DI4" s="453"/>
      <c r="DJ4" s="453"/>
      <c r="DK4" s="453"/>
      <c r="DL4" s="453"/>
      <c r="DM4" s="453"/>
      <c r="DN4" s="453"/>
      <c r="DO4" s="453"/>
      <c r="DP4" s="453"/>
      <c r="DQ4" s="470"/>
      <c r="DR4" s="470"/>
    </row>
    <row r="5" spans="1:122" ht="16.5" customHeight="1">
      <c r="A5" s="29">
        <v>1</v>
      </c>
      <c r="B5" s="30" t="s">
        <v>0</v>
      </c>
      <c r="C5" s="41">
        <v>143</v>
      </c>
      <c r="D5" s="42">
        <v>132</v>
      </c>
      <c r="E5" s="42">
        <v>100</v>
      </c>
      <c r="F5" s="173">
        <v>89</v>
      </c>
      <c r="G5" s="331">
        <f t="shared" ref="G5:G41" si="0">F5+E5+D5+C5</f>
        <v>464</v>
      </c>
      <c r="H5" s="95">
        <v>140</v>
      </c>
      <c r="I5" s="42">
        <v>137</v>
      </c>
      <c r="J5" s="42">
        <v>95</v>
      </c>
      <c r="K5" s="173"/>
      <c r="L5" s="331">
        <f t="shared" ref="L5:L21" si="1">K5+J5+I5+H5</f>
        <v>372</v>
      </c>
      <c r="M5" s="127">
        <v>111</v>
      </c>
      <c r="N5" s="79">
        <v>89</v>
      </c>
      <c r="O5" s="79">
        <v>87</v>
      </c>
      <c r="P5" s="128">
        <v>81</v>
      </c>
      <c r="Q5" s="337">
        <f t="shared" ref="Q5:Q21" si="2">P5+O5+N5+M5</f>
        <v>368</v>
      </c>
      <c r="R5" s="95">
        <v>122</v>
      </c>
      <c r="S5" s="42">
        <v>118</v>
      </c>
      <c r="T5" s="42">
        <v>115</v>
      </c>
      <c r="U5" s="172">
        <v>113</v>
      </c>
      <c r="V5" s="331">
        <f t="shared" ref="V5:V21" si="3">U5+T5+S5+R5</f>
        <v>468</v>
      </c>
      <c r="W5" s="127">
        <v>150</v>
      </c>
      <c r="X5" s="79">
        <v>146</v>
      </c>
      <c r="Y5" s="79">
        <v>132</v>
      </c>
      <c r="Z5" s="128">
        <v>128</v>
      </c>
      <c r="AA5" s="331">
        <f t="shared" ref="AA5:AA21" si="4">Z5+Y5+X5+W5</f>
        <v>556</v>
      </c>
      <c r="AB5" s="95">
        <v>150</v>
      </c>
      <c r="AC5" s="42">
        <v>146</v>
      </c>
      <c r="AD5" s="42">
        <v>137</v>
      </c>
      <c r="AE5" s="173">
        <v>124</v>
      </c>
      <c r="AF5" s="331">
        <f t="shared" ref="AF5:AF21" si="5">AE5+AD5+AC5+AB5</f>
        <v>557</v>
      </c>
      <c r="AG5" s="127">
        <v>146</v>
      </c>
      <c r="AH5" s="79">
        <v>140</v>
      </c>
      <c r="AI5" s="79">
        <v>132</v>
      </c>
      <c r="AJ5" s="128">
        <v>130</v>
      </c>
      <c r="AK5" s="331">
        <f t="shared" ref="AK5:AK21" si="6">AJ5+AI5+AH5+AG5</f>
        <v>548</v>
      </c>
      <c r="AL5" s="95">
        <v>143</v>
      </c>
      <c r="AM5" s="42">
        <v>130</v>
      </c>
      <c r="AN5" s="42"/>
      <c r="AO5" s="173"/>
      <c r="AP5" s="347">
        <f t="shared" ref="AP5:AP21" si="7">AO5+AN5+AM5+AL5</f>
        <v>273</v>
      </c>
      <c r="AQ5" s="78">
        <v>150</v>
      </c>
      <c r="AR5" s="79">
        <v>146</v>
      </c>
      <c r="AS5" s="79">
        <v>137</v>
      </c>
      <c r="AT5" s="80">
        <v>132</v>
      </c>
      <c r="AU5" s="331">
        <f t="shared" ref="AU5:AU41" si="8">AT5+AS5+AR5+AQ5</f>
        <v>565</v>
      </c>
      <c r="AV5" s="78">
        <v>150</v>
      </c>
      <c r="AW5" s="79">
        <v>146</v>
      </c>
      <c r="AX5" s="79">
        <v>113</v>
      </c>
      <c r="AY5" s="80">
        <v>110</v>
      </c>
      <c r="AZ5" s="331">
        <f t="shared" ref="AZ5:AZ21" si="9">AY5+AX5+AW5+AV5</f>
        <v>519</v>
      </c>
      <c r="BA5" s="335">
        <v>450</v>
      </c>
      <c r="BB5" s="335">
        <v>225</v>
      </c>
      <c r="BC5" s="335">
        <v>210</v>
      </c>
      <c r="BD5" s="335">
        <v>450</v>
      </c>
      <c r="BE5" s="336">
        <v>210</v>
      </c>
      <c r="BF5" s="336">
        <v>0</v>
      </c>
      <c r="BG5" s="335">
        <v>390</v>
      </c>
      <c r="BH5" s="92">
        <f>BG5+BD5+BC5+BB5+BA5+AZ5+AU5+AK5+AF5+AA5+V5+L5+G5</f>
        <v>5774</v>
      </c>
      <c r="BI5" s="86">
        <v>1</v>
      </c>
      <c r="BJ5" s="41">
        <v>134</v>
      </c>
      <c r="BK5" s="42">
        <v>120</v>
      </c>
      <c r="BL5" s="42">
        <v>109</v>
      </c>
      <c r="BM5" s="173">
        <v>103</v>
      </c>
      <c r="BN5" s="331">
        <f t="shared" ref="BN5:BN21" si="10">BM5+BL5+BK5+BJ5</f>
        <v>466</v>
      </c>
      <c r="BO5" s="127">
        <v>140</v>
      </c>
      <c r="BP5" s="79">
        <v>109</v>
      </c>
      <c r="BQ5" s="79"/>
      <c r="BR5" s="128">
        <v>68.5</v>
      </c>
      <c r="BS5" s="331">
        <f t="shared" ref="BS5:BS21" si="11">BR5+BQ5+BP5+BO5</f>
        <v>317.5</v>
      </c>
      <c r="BT5" s="127">
        <v>134</v>
      </c>
      <c r="BU5" s="79">
        <v>114</v>
      </c>
      <c r="BV5" s="79">
        <v>104</v>
      </c>
      <c r="BW5" s="128">
        <v>95</v>
      </c>
      <c r="BX5" s="331">
        <f t="shared" ref="BX5:BX21" si="12">BW5+BV5+BU5+BT5</f>
        <v>447</v>
      </c>
      <c r="BY5" s="127">
        <v>143</v>
      </c>
      <c r="BZ5" s="79">
        <v>128</v>
      </c>
      <c r="CA5" s="79">
        <v>116</v>
      </c>
      <c r="CB5" s="128">
        <v>104</v>
      </c>
      <c r="CC5" s="331">
        <f t="shared" ref="CC5:CC21" si="13">CB5+CA5+BZ5+BY5</f>
        <v>491</v>
      </c>
      <c r="CD5" s="127">
        <v>150</v>
      </c>
      <c r="CE5" s="79">
        <v>130</v>
      </c>
      <c r="CF5" s="79">
        <v>124</v>
      </c>
      <c r="CG5" s="128">
        <v>111</v>
      </c>
      <c r="CH5" s="331">
        <f t="shared" ref="CH5:CH21" si="14">CG5+CF5+CE5+CD5</f>
        <v>515</v>
      </c>
      <c r="CI5" s="95">
        <v>150</v>
      </c>
      <c r="CJ5" s="42">
        <v>137</v>
      </c>
      <c r="CK5" s="42">
        <v>112</v>
      </c>
      <c r="CL5" s="172">
        <v>111</v>
      </c>
      <c r="CM5" s="331">
        <f t="shared" ref="CM5:CM21" si="15">CL5+CK5+CJ5+CI5</f>
        <v>510</v>
      </c>
      <c r="CN5" s="95">
        <v>143</v>
      </c>
      <c r="CO5" s="42">
        <v>128</v>
      </c>
      <c r="CP5" s="42">
        <v>122</v>
      </c>
      <c r="CQ5" s="173">
        <v>116</v>
      </c>
      <c r="CR5" s="331">
        <f t="shared" ref="CR5:CR21" si="16">CQ5+CP5+CO5+CN5</f>
        <v>509</v>
      </c>
      <c r="CS5" s="127">
        <v>118</v>
      </c>
      <c r="CT5" s="79">
        <v>108</v>
      </c>
      <c r="CU5" s="79"/>
      <c r="CV5" s="128">
        <v>54.5</v>
      </c>
      <c r="CW5" s="331">
        <f t="shared" ref="CW5:CW21" si="17">CV5+CU5+CT5+CS5</f>
        <v>280.5</v>
      </c>
      <c r="CX5" s="127">
        <v>122</v>
      </c>
      <c r="CY5" s="79"/>
      <c r="CZ5" s="79"/>
      <c r="DA5" s="128"/>
      <c r="DB5" s="344">
        <f t="shared" ref="DB5:DB21" si="18">DA5+CZ5+CY5+CX5</f>
        <v>122</v>
      </c>
      <c r="DC5" s="127">
        <v>130</v>
      </c>
      <c r="DD5" s="79"/>
      <c r="DE5" s="79"/>
      <c r="DF5" s="128"/>
      <c r="DG5" s="337">
        <f t="shared" ref="DG5:DG21" si="19">DF5+DE5+DD5+DC5</f>
        <v>130</v>
      </c>
      <c r="DH5" s="335">
        <v>420</v>
      </c>
      <c r="DI5" s="335">
        <v>225</v>
      </c>
      <c r="DJ5" s="336">
        <v>210</v>
      </c>
      <c r="DK5" s="335">
        <v>450</v>
      </c>
      <c r="DL5" s="336">
        <v>210</v>
      </c>
      <c r="DM5" s="335">
        <v>420</v>
      </c>
      <c r="DN5" s="335">
        <v>450</v>
      </c>
      <c r="DO5" s="96">
        <f>DN5+DM5+DK5+DI5+DH5+CW5+CR5+CM5+CH5+CC5+BX5+BS5+BN5</f>
        <v>5501</v>
      </c>
      <c r="DP5" s="87">
        <v>1</v>
      </c>
      <c r="DQ5" s="180">
        <f t="shared" ref="DQ5:DQ41" si="20">DO5+BH5</f>
        <v>11275</v>
      </c>
      <c r="DR5" s="181">
        <v>1</v>
      </c>
    </row>
    <row r="6" spans="1:122" ht="16.5" customHeight="1">
      <c r="A6" s="16">
        <v>2</v>
      </c>
      <c r="B6" s="17" t="s">
        <v>16</v>
      </c>
      <c r="C6" s="34">
        <v>137</v>
      </c>
      <c r="D6" s="35">
        <v>109</v>
      </c>
      <c r="E6" s="35">
        <v>90</v>
      </c>
      <c r="F6" s="176">
        <v>87</v>
      </c>
      <c r="G6" s="332">
        <f t="shared" si="0"/>
        <v>423</v>
      </c>
      <c r="H6" s="73"/>
      <c r="I6" s="35"/>
      <c r="J6" s="35"/>
      <c r="K6" s="176"/>
      <c r="L6" s="338">
        <f t="shared" si="1"/>
        <v>0</v>
      </c>
      <c r="M6" s="73">
        <v>150</v>
      </c>
      <c r="N6" s="35">
        <v>118</v>
      </c>
      <c r="O6" s="35">
        <v>114</v>
      </c>
      <c r="P6" s="176">
        <v>102</v>
      </c>
      <c r="Q6" s="332">
        <f t="shared" si="2"/>
        <v>484</v>
      </c>
      <c r="R6" s="73">
        <v>140</v>
      </c>
      <c r="S6" s="35">
        <v>128</v>
      </c>
      <c r="T6" s="35">
        <v>105</v>
      </c>
      <c r="U6" s="176">
        <v>100</v>
      </c>
      <c r="V6" s="332">
        <f t="shared" si="3"/>
        <v>473</v>
      </c>
      <c r="W6" s="73">
        <v>140</v>
      </c>
      <c r="X6" s="35">
        <v>130</v>
      </c>
      <c r="Y6" s="35">
        <v>105</v>
      </c>
      <c r="Z6" s="176">
        <v>102</v>
      </c>
      <c r="AA6" s="332">
        <f t="shared" si="4"/>
        <v>477</v>
      </c>
      <c r="AB6" s="73">
        <v>128</v>
      </c>
      <c r="AC6" s="35">
        <v>120</v>
      </c>
      <c r="AD6" s="35">
        <v>108</v>
      </c>
      <c r="AE6" s="176">
        <v>103</v>
      </c>
      <c r="AF6" s="332">
        <f t="shared" si="5"/>
        <v>459</v>
      </c>
      <c r="AG6" s="73">
        <v>150</v>
      </c>
      <c r="AH6" s="35">
        <v>116</v>
      </c>
      <c r="AI6" s="35">
        <v>114</v>
      </c>
      <c r="AJ6" s="176">
        <v>108</v>
      </c>
      <c r="AK6" s="332">
        <f t="shared" si="6"/>
        <v>488</v>
      </c>
      <c r="AL6" s="73"/>
      <c r="AM6" s="35"/>
      <c r="AN6" s="35"/>
      <c r="AO6" s="176"/>
      <c r="AP6" s="339">
        <f t="shared" si="7"/>
        <v>0</v>
      </c>
      <c r="AQ6" s="5">
        <v>143</v>
      </c>
      <c r="AR6" s="3">
        <v>134</v>
      </c>
      <c r="AS6" s="3">
        <v>130</v>
      </c>
      <c r="AT6" s="6">
        <v>126</v>
      </c>
      <c r="AU6" s="332">
        <f t="shared" si="8"/>
        <v>533</v>
      </c>
      <c r="AV6" s="34">
        <v>140</v>
      </c>
      <c r="AW6" s="35">
        <v>134</v>
      </c>
      <c r="AX6" s="35">
        <v>132</v>
      </c>
      <c r="AY6" s="36">
        <v>128</v>
      </c>
      <c r="AZ6" s="332">
        <f t="shared" si="9"/>
        <v>534</v>
      </c>
      <c r="BA6" s="335">
        <v>420</v>
      </c>
      <c r="BB6" s="336">
        <v>145</v>
      </c>
      <c r="BC6" s="335">
        <v>180</v>
      </c>
      <c r="BD6" s="335">
        <v>390</v>
      </c>
      <c r="BE6" s="336">
        <v>0</v>
      </c>
      <c r="BF6" s="335">
        <v>450</v>
      </c>
      <c r="BG6" s="335">
        <v>420</v>
      </c>
      <c r="BH6" s="92">
        <f>BG6+BF6+BD6+BC6+BA6+AZ6+AU6+AK6+AF6+AA6+V6+Q6+G6</f>
        <v>5731</v>
      </c>
      <c r="BI6" s="88">
        <v>2</v>
      </c>
      <c r="BJ6" s="34">
        <v>146</v>
      </c>
      <c r="BK6" s="35">
        <v>128</v>
      </c>
      <c r="BL6" s="35">
        <v>116</v>
      </c>
      <c r="BM6" s="176">
        <v>115</v>
      </c>
      <c r="BN6" s="332">
        <f t="shared" si="10"/>
        <v>505</v>
      </c>
      <c r="BO6" s="73">
        <v>146</v>
      </c>
      <c r="BP6" s="35">
        <v>132</v>
      </c>
      <c r="BQ6" s="35">
        <v>115</v>
      </c>
      <c r="BR6" s="176"/>
      <c r="BS6" s="338">
        <f t="shared" si="11"/>
        <v>393</v>
      </c>
      <c r="BT6" s="73">
        <v>126</v>
      </c>
      <c r="BU6" s="35">
        <v>107</v>
      </c>
      <c r="BV6" s="35">
        <v>103</v>
      </c>
      <c r="BW6" s="176">
        <v>98</v>
      </c>
      <c r="BX6" s="332">
        <f t="shared" si="12"/>
        <v>434</v>
      </c>
      <c r="BY6" s="73">
        <v>150</v>
      </c>
      <c r="BZ6" s="35">
        <v>126</v>
      </c>
      <c r="CA6" s="35">
        <v>115</v>
      </c>
      <c r="CB6" s="176">
        <v>113</v>
      </c>
      <c r="CC6" s="332">
        <f t="shared" si="13"/>
        <v>504</v>
      </c>
      <c r="CD6" s="73">
        <v>143</v>
      </c>
      <c r="CE6" s="35">
        <v>115</v>
      </c>
      <c r="CF6" s="35">
        <v>108</v>
      </c>
      <c r="CG6" s="176">
        <v>100</v>
      </c>
      <c r="CH6" s="332">
        <f t="shared" si="14"/>
        <v>466</v>
      </c>
      <c r="CI6" s="73">
        <v>140</v>
      </c>
      <c r="CJ6" s="35">
        <v>128</v>
      </c>
      <c r="CK6" s="35">
        <v>122</v>
      </c>
      <c r="CL6" s="176">
        <v>102</v>
      </c>
      <c r="CM6" s="332">
        <f t="shared" si="15"/>
        <v>492</v>
      </c>
      <c r="CN6" s="73">
        <v>115</v>
      </c>
      <c r="CO6" s="35">
        <v>113</v>
      </c>
      <c r="CP6" s="35">
        <v>104</v>
      </c>
      <c r="CQ6" s="176">
        <v>103</v>
      </c>
      <c r="CR6" s="332">
        <f t="shared" si="16"/>
        <v>435</v>
      </c>
      <c r="CS6" s="73">
        <v>137</v>
      </c>
      <c r="CT6" s="35">
        <v>126</v>
      </c>
      <c r="CU6" s="35">
        <v>104</v>
      </c>
      <c r="CV6" s="176"/>
      <c r="CW6" s="338">
        <f t="shared" si="17"/>
        <v>367</v>
      </c>
      <c r="CX6" s="66">
        <v>150</v>
      </c>
      <c r="CY6" s="3">
        <v>126</v>
      </c>
      <c r="CZ6" s="3">
        <v>120</v>
      </c>
      <c r="DA6" s="101"/>
      <c r="DB6" s="342">
        <f t="shared" si="18"/>
        <v>396</v>
      </c>
      <c r="DC6" s="73">
        <v>150</v>
      </c>
      <c r="DD6" s="35">
        <v>140</v>
      </c>
      <c r="DE6" s="35">
        <v>126</v>
      </c>
      <c r="DF6" s="176"/>
      <c r="DG6" s="332">
        <f t="shared" si="19"/>
        <v>416</v>
      </c>
      <c r="DH6" s="335">
        <v>290</v>
      </c>
      <c r="DI6" s="335">
        <v>145</v>
      </c>
      <c r="DJ6" s="335">
        <v>180</v>
      </c>
      <c r="DK6" s="335">
        <v>390</v>
      </c>
      <c r="DL6" s="335">
        <v>0</v>
      </c>
      <c r="DM6" s="336">
        <v>0</v>
      </c>
      <c r="DN6" s="336">
        <v>0</v>
      </c>
      <c r="DO6" s="93">
        <f>DK6+DJ6+DI6+DH6+DG6+DB6+CR6+CM6+CH6+CC6+BX6+BN6</f>
        <v>4653</v>
      </c>
      <c r="DP6" s="90">
        <v>4</v>
      </c>
      <c r="DQ6" s="180">
        <f t="shared" si="20"/>
        <v>10384</v>
      </c>
      <c r="DR6" s="182">
        <v>2</v>
      </c>
    </row>
    <row r="7" spans="1:122" ht="16.5" customHeight="1">
      <c r="A7" s="16">
        <v>3</v>
      </c>
      <c r="B7" s="17" t="s">
        <v>6</v>
      </c>
      <c r="C7" s="75">
        <v>134</v>
      </c>
      <c r="D7" s="35">
        <v>130</v>
      </c>
      <c r="E7" s="35">
        <v>122</v>
      </c>
      <c r="F7" s="176">
        <v>107</v>
      </c>
      <c r="G7" s="332">
        <f t="shared" si="0"/>
        <v>493</v>
      </c>
      <c r="H7" s="73">
        <v>146</v>
      </c>
      <c r="I7" s="35">
        <v>122</v>
      </c>
      <c r="J7" s="35">
        <v>120</v>
      </c>
      <c r="K7" s="176">
        <v>118</v>
      </c>
      <c r="L7" s="332">
        <f t="shared" si="1"/>
        <v>506</v>
      </c>
      <c r="M7" s="73">
        <v>128</v>
      </c>
      <c r="N7" s="35">
        <v>122</v>
      </c>
      <c r="O7" s="35">
        <v>120</v>
      </c>
      <c r="P7" s="176">
        <v>116</v>
      </c>
      <c r="Q7" s="332">
        <f t="shared" si="2"/>
        <v>486</v>
      </c>
      <c r="R7" s="73">
        <v>137</v>
      </c>
      <c r="S7" s="35">
        <v>124</v>
      </c>
      <c r="T7" s="35">
        <v>116</v>
      </c>
      <c r="U7" s="176">
        <v>110</v>
      </c>
      <c r="V7" s="332">
        <f t="shared" si="3"/>
        <v>487</v>
      </c>
      <c r="W7" s="73">
        <v>143</v>
      </c>
      <c r="X7" s="35">
        <v>116</v>
      </c>
      <c r="Y7" s="35">
        <v>113</v>
      </c>
      <c r="Z7" s="176">
        <v>112</v>
      </c>
      <c r="AA7" s="332">
        <f t="shared" si="4"/>
        <v>484</v>
      </c>
      <c r="AB7" s="73">
        <v>143</v>
      </c>
      <c r="AC7" s="35">
        <v>130</v>
      </c>
      <c r="AD7" s="35">
        <v>113</v>
      </c>
      <c r="AE7" s="176">
        <v>111</v>
      </c>
      <c r="AF7" s="332">
        <f t="shared" si="5"/>
        <v>497</v>
      </c>
      <c r="AG7" s="73">
        <v>137</v>
      </c>
      <c r="AH7" s="35">
        <v>122</v>
      </c>
      <c r="AI7" s="35">
        <v>120</v>
      </c>
      <c r="AJ7" s="176">
        <v>112</v>
      </c>
      <c r="AK7" s="332">
        <f t="shared" si="6"/>
        <v>491</v>
      </c>
      <c r="AL7" s="73">
        <v>146</v>
      </c>
      <c r="AM7" s="35">
        <v>140</v>
      </c>
      <c r="AN7" s="35">
        <v>134</v>
      </c>
      <c r="AO7" s="176">
        <v>124</v>
      </c>
      <c r="AP7" s="333">
        <f t="shared" si="7"/>
        <v>544</v>
      </c>
      <c r="AQ7" s="5"/>
      <c r="AR7" s="3"/>
      <c r="AS7" s="3"/>
      <c r="AT7" s="6"/>
      <c r="AU7" s="338">
        <f t="shared" si="8"/>
        <v>0</v>
      </c>
      <c r="AV7" s="34"/>
      <c r="AW7" s="35"/>
      <c r="AX7" s="35"/>
      <c r="AY7" s="36"/>
      <c r="AZ7" s="338">
        <f t="shared" si="9"/>
        <v>0</v>
      </c>
      <c r="BA7" s="335">
        <v>390</v>
      </c>
      <c r="BB7" s="335">
        <v>210</v>
      </c>
      <c r="BC7" s="335">
        <v>225</v>
      </c>
      <c r="BD7" s="335">
        <v>360</v>
      </c>
      <c r="BE7" s="335">
        <v>165</v>
      </c>
      <c r="BF7" s="336">
        <v>0</v>
      </c>
      <c r="BG7" s="336">
        <v>0</v>
      </c>
      <c r="BH7" s="92">
        <f>BE7+BD7+BC7+BB7+BA7+AP7+AK7+AF7+AA7+V7+Q7+L7+G7</f>
        <v>5338</v>
      </c>
      <c r="BI7" s="88">
        <v>3</v>
      </c>
      <c r="BJ7" s="34">
        <v>107</v>
      </c>
      <c r="BK7" s="35">
        <v>105</v>
      </c>
      <c r="BL7" s="35">
        <v>101</v>
      </c>
      <c r="BM7" s="176">
        <v>100</v>
      </c>
      <c r="BN7" s="332">
        <f t="shared" si="10"/>
        <v>413</v>
      </c>
      <c r="BO7" s="73">
        <v>114</v>
      </c>
      <c r="BP7" s="35">
        <v>106</v>
      </c>
      <c r="BQ7" s="35">
        <v>100</v>
      </c>
      <c r="BR7" s="176">
        <v>99</v>
      </c>
      <c r="BS7" s="332">
        <f t="shared" si="11"/>
        <v>419</v>
      </c>
      <c r="BT7" s="73">
        <v>128</v>
      </c>
      <c r="BU7" s="35">
        <v>105</v>
      </c>
      <c r="BV7" s="35">
        <v>97</v>
      </c>
      <c r="BW7" s="176">
        <v>89</v>
      </c>
      <c r="BX7" s="332">
        <f t="shared" si="12"/>
        <v>419</v>
      </c>
      <c r="BY7" s="73">
        <v>140</v>
      </c>
      <c r="BZ7" s="35">
        <v>132</v>
      </c>
      <c r="CA7" s="35">
        <v>107</v>
      </c>
      <c r="CB7" s="176">
        <v>95</v>
      </c>
      <c r="CC7" s="332">
        <f t="shared" si="13"/>
        <v>474</v>
      </c>
      <c r="CD7" s="73">
        <v>146</v>
      </c>
      <c r="CE7" s="35">
        <v>132</v>
      </c>
      <c r="CF7" s="35">
        <v>113</v>
      </c>
      <c r="CG7" s="176">
        <v>93</v>
      </c>
      <c r="CH7" s="332">
        <f t="shared" si="14"/>
        <v>484</v>
      </c>
      <c r="CI7" s="73">
        <v>146</v>
      </c>
      <c r="CJ7" s="35">
        <v>132</v>
      </c>
      <c r="CK7" s="35">
        <v>116</v>
      </c>
      <c r="CL7" s="176">
        <v>97</v>
      </c>
      <c r="CM7" s="332">
        <f t="shared" si="15"/>
        <v>491</v>
      </c>
      <c r="CN7" s="73">
        <v>146</v>
      </c>
      <c r="CO7" s="35">
        <v>130</v>
      </c>
      <c r="CP7" s="35">
        <v>126</v>
      </c>
      <c r="CQ7" s="176">
        <v>120</v>
      </c>
      <c r="CR7" s="332">
        <f t="shared" si="16"/>
        <v>522</v>
      </c>
      <c r="CS7" s="73">
        <v>146</v>
      </c>
      <c r="CT7" s="35">
        <v>111</v>
      </c>
      <c r="CU7" s="35"/>
      <c r="CV7" s="176"/>
      <c r="CW7" s="332">
        <f t="shared" si="17"/>
        <v>257</v>
      </c>
      <c r="CX7" s="66">
        <v>124</v>
      </c>
      <c r="CY7" s="3"/>
      <c r="CZ7" s="3"/>
      <c r="DA7" s="101"/>
      <c r="DB7" s="344">
        <f t="shared" si="18"/>
        <v>124</v>
      </c>
      <c r="DC7" s="73"/>
      <c r="DD7" s="35"/>
      <c r="DE7" s="35"/>
      <c r="DF7" s="176"/>
      <c r="DG7" s="338">
        <f t="shared" si="19"/>
        <v>0</v>
      </c>
      <c r="DH7" s="335">
        <v>360</v>
      </c>
      <c r="DI7" s="335">
        <v>210</v>
      </c>
      <c r="DJ7" s="335">
        <v>225</v>
      </c>
      <c r="DK7" s="335">
        <v>330</v>
      </c>
      <c r="DL7" s="335">
        <v>165</v>
      </c>
      <c r="DM7" s="336">
        <v>0</v>
      </c>
      <c r="DN7" s="336">
        <v>0</v>
      </c>
      <c r="DO7" s="93">
        <f>DL7+DK7+DJ7+DI7+DH7+CW7+CR7+CM7+CH7+CC7+BX7+BS7+BN7</f>
        <v>4769</v>
      </c>
      <c r="DP7" s="90">
        <v>3</v>
      </c>
      <c r="DQ7" s="180">
        <f t="shared" si="20"/>
        <v>10107</v>
      </c>
      <c r="DR7" s="182">
        <v>3</v>
      </c>
    </row>
    <row r="8" spans="1:122" ht="16.5" customHeight="1">
      <c r="A8" s="16">
        <v>4</v>
      </c>
      <c r="B8" s="18" t="s">
        <v>1</v>
      </c>
      <c r="C8" s="5">
        <v>120</v>
      </c>
      <c r="D8" s="3">
        <v>101</v>
      </c>
      <c r="E8" s="3"/>
      <c r="F8" s="101"/>
      <c r="G8" s="332">
        <f t="shared" si="0"/>
        <v>221</v>
      </c>
      <c r="H8" s="66">
        <v>128</v>
      </c>
      <c r="I8" s="3">
        <v>126</v>
      </c>
      <c r="J8" s="3">
        <v>116</v>
      </c>
      <c r="K8" s="101">
        <v>114</v>
      </c>
      <c r="L8" s="332">
        <f t="shared" si="1"/>
        <v>484</v>
      </c>
      <c r="M8" s="66">
        <v>79</v>
      </c>
      <c r="N8" s="3">
        <v>67</v>
      </c>
      <c r="O8" s="3"/>
      <c r="P8" s="101"/>
      <c r="Q8" s="338">
        <f t="shared" si="2"/>
        <v>146</v>
      </c>
      <c r="R8" s="66">
        <v>112</v>
      </c>
      <c r="S8" s="3">
        <v>107</v>
      </c>
      <c r="T8" s="3">
        <v>90</v>
      </c>
      <c r="U8" s="101">
        <v>89</v>
      </c>
      <c r="V8" s="332">
        <f t="shared" si="3"/>
        <v>398</v>
      </c>
      <c r="W8" s="66">
        <v>108</v>
      </c>
      <c r="X8" s="3">
        <v>103</v>
      </c>
      <c r="Y8" s="3">
        <v>86</v>
      </c>
      <c r="Z8" s="101">
        <v>77</v>
      </c>
      <c r="AA8" s="332">
        <f t="shared" si="4"/>
        <v>374</v>
      </c>
      <c r="AB8" s="66">
        <v>112</v>
      </c>
      <c r="AC8" s="3">
        <v>106</v>
      </c>
      <c r="AD8" s="3">
        <v>93</v>
      </c>
      <c r="AE8" s="101">
        <v>79</v>
      </c>
      <c r="AF8" s="332">
        <f t="shared" si="5"/>
        <v>390</v>
      </c>
      <c r="AG8" s="66">
        <v>110</v>
      </c>
      <c r="AH8" s="3">
        <v>104</v>
      </c>
      <c r="AI8" s="3"/>
      <c r="AJ8" s="101"/>
      <c r="AK8" s="338">
        <f t="shared" si="6"/>
        <v>214</v>
      </c>
      <c r="AL8" s="66">
        <v>122</v>
      </c>
      <c r="AM8" s="3">
        <v>118</v>
      </c>
      <c r="AN8" s="3">
        <v>116</v>
      </c>
      <c r="AO8" s="101">
        <v>115</v>
      </c>
      <c r="AP8" s="333">
        <f t="shared" si="7"/>
        <v>471</v>
      </c>
      <c r="AQ8" s="5">
        <v>113</v>
      </c>
      <c r="AR8" s="3">
        <v>107</v>
      </c>
      <c r="AS8" s="3">
        <v>105</v>
      </c>
      <c r="AT8" s="6">
        <v>104</v>
      </c>
      <c r="AU8" s="332">
        <f t="shared" si="8"/>
        <v>429</v>
      </c>
      <c r="AV8" s="5">
        <v>105</v>
      </c>
      <c r="AW8" s="3">
        <v>103</v>
      </c>
      <c r="AX8" s="3"/>
      <c r="AY8" s="6"/>
      <c r="AZ8" s="332">
        <f t="shared" si="9"/>
        <v>208</v>
      </c>
      <c r="BA8" s="335">
        <v>250</v>
      </c>
      <c r="BB8" s="335">
        <v>180</v>
      </c>
      <c r="BC8" s="335">
        <v>155</v>
      </c>
      <c r="BD8" s="336">
        <v>110</v>
      </c>
      <c r="BE8" s="335">
        <v>155</v>
      </c>
      <c r="BF8" s="336">
        <v>0</v>
      </c>
      <c r="BG8" s="335">
        <v>330</v>
      </c>
      <c r="BH8" s="92">
        <f>BG8+BE8+BC8+BB8+BA8+AZ8+AU8+AP8+AF8+AA8+V8+L8+G8</f>
        <v>4045</v>
      </c>
      <c r="BI8" s="86">
        <v>6</v>
      </c>
      <c r="BJ8" s="5">
        <v>114</v>
      </c>
      <c r="BK8" s="3">
        <v>102</v>
      </c>
      <c r="BL8" s="3">
        <v>99</v>
      </c>
      <c r="BM8" s="101">
        <v>96</v>
      </c>
      <c r="BN8" s="332">
        <f t="shared" si="10"/>
        <v>411</v>
      </c>
      <c r="BO8" s="66">
        <v>120</v>
      </c>
      <c r="BP8" s="3">
        <v>116</v>
      </c>
      <c r="BQ8" s="3">
        <v>111</v>
      </c>
      <c r="BR8" s="101">
        <v>105</v>
      </c>
      <c r="BS8" s="332">
        <f t="shared" si="11"/>
        <v>452</v>
      </c>
      <c r="BT8" s="66">
        <v>113</v>
      </c>
      <c r="BU8" s="3">
        <v>109</v>
      </c>
      <c r="BV8" s="3">
        <v>100</v>
      </c>
      <c r="BW8" s="101">
        <v>99</v>
      </c>
      <c r="BX8" s="332">
        <f t="shared" si="12"/>
        <v>421</v>
      </c>
      <c r="BY8" s="66">
        <v>120</v>
      </c>
      <c r="BZ8" s="3">
        <v>106</v>
      </c>
      <c r="CA8" s="3">
        <v>81</v>
      </c>
      <c r="CB8" s="101">
        <v>78</v>
      </c>
      <c r="CC8" s="338">
        <f t="shared" si="13"/>
        <v>385</v>
      </c>
      <c r="CD8" s="66">
        <v>128</v>
      </c>
      <c r="CE8" s="3">
        <v>109</v>
      </c>
      <c r="CF8" s="3">
        <v>101</v>
      </c>
      <c r="CG8" s="101">
        <v>97</v>
      </c>
      <c r="CH8" s="332">
        <f t="shared" si="14"/>
        <v>435</v>
      </c>
      <c r="CI8" s="66">
        <v>143</v>
      </c>
      <c r="CJ8" s="3">
        <v>107</v>
      </c>
      <c r="CK8" s="3">
        <v>98</v>
      </c>
      <c r="CL8" s="101">
        <v>91</v>
      </c>
      <c r="CM8" s="332">
        <f t="shared" si="15"/>
        <v>439</v>
      </c>
      <c r="CN8" s="66">
        <v>140</v>
      </c>
      <c r="CO8" s="3"/>
      <c r="CP8" s="3"/>
      <c r="CQ8" s="101"/>
      <c r="CR8" s="338">
        <f t="shared" si="16"/>
        <v>140</v>
      </c>
      <c r="CS8" s="66">
        <v>128</v>
      </c>
      <c r="CT8" s="3">
        <v>116</v>
      </c>
      <c r="CU8" s="3">
        <v>113</v>
      </c>
      <c r="CV8" s="101">
        <v>106</v>
      </c>
      <c r="CW8" s="332">
        <f t="shared" si="17"/>
        <v>463</v>
      </c>
      <c r="CX8" s="66">
        <v>146</v>
      </c>
      <c r="CY8" s="3">
        <v>132</v>
      </c>
      <c r="CZ8" s="3">
        <v>128</v>
      </c>
      <c r="DA8" s="101">
        <v>118</v>
      </c>
      <c r="DB8" s="342">
        <f t="shared" si="18"/>
        <v>524</v>
      </c>
      <c r="DC8" s="66">
        <v>146</v>
      </c>
      <c r="DD8" s="3">
        <v>137</v>
      </c>
      <c r="DE8" s="3">
        <v>134</v>
      </c>
      <c r="DF8" s="101"/>
      <c r="DG8" s="332">
        <f t="shared" si="19"/>
        <v>417</v>
      </c>
      <c r="DH8" s="335">
        <v>310</v>
      </c>
      <c r="DI8" s="335">
        <v>180</v>
      </c>
      <c r="DJ8" s="336">
        <v>155</v>
      </c>
      <c r="DK8" s="335">
        <v>290</v>
      </c>
      <c r="DL8" s="336">
        <v>155</v>
      </c>
      <c r="DM8" s="335">
        <v>234</v>
      </c>
      <c r="DN8" s="335">
        <v>390</v>
      </c>
      <c r="DO8" s="93">
        <f>DN8+DM8+DK8+DI8+DH8+DG8+DB8+CW8+CM8+CH8+BX8+BS8+BN8</f>
        <v>4966</v>
      </c>
      <c r="DP8" s="87">
        <v>2</v>
      </c>
      <c r="DQ8" s="180">
        <f t="shared" si="20"/>
        <v>9011</v>
      </c>
      <c r="DR8" s="181">
        <v>4</v>
      </c>
    </row>
    <row r="9" spans="1:122" s="4" customFormat="1" ht="16.5" customHeight="1">
      <c r="A9" s="16">
        <v>5</v>
      </c>
      <c r="B9" s="17" t="s">
        <v>5</v>
      </c>
      <c r="C9" s="40">
        <v>126</v>
      </c>
      <c r="D9" s="3">
        <v>115</v>
      </c>
      <c r="E9" s="3">
        <v>111</v>
      </c>
      <c r="F9" s="101">
        <v>73</v>
      </c>
      <c r="G9" s="332">
        <f t="shared" si="0"/>
        <v>425</v>
      </c>
      <c r="H9" s="66">
        <v>134</v>
      </c>
      <c r="I9" s="3">
        <v>124</v>
      </c>
      <c r="J9" s="3"/>
      <c r="K9" s="101"/>
      <c r="L9" s="332">
        <f t="shared" si="1"/>
        <v>258</v>
      </c>
      <c r="M9" s="66">
        <v>134</v>
      </c>
      <c r="N9" s="3">
        <v>124</v>
      </c>
      <c r="O9" s="3">
        <v>92</v>
      </c>
      <c r="P9" s="101"/>
      <c r="Q9" s="332">
        <f t="shared" si="2"/>
        <v>350</v>
      </c>
      <c r="R9" s="66">
        <v>75</v>
      </c>
      <c r="S9" s="3">
        <v>114</v>
      </c>
      <c r="T9" s="3">
        <v>101</v>
      </c>
      <c r="U9" s="101">
        <v>97</v>
      </c>
      <c r="V9" s="332">
        <f t="shared" si="3"/>
        <v>387</v>
      </c>
      <c r="W9" s="66">
        <v>115</v>
      </c>
      <c r="X9" s="3">
        <v>106</v>
      </c>
      <c r="Y9" s="3">
        <v>100</v>
      </c>
      <c r="Z9" s="101">
        <v>88</v>
      </c>
      <c r="AA9" s="332">
        <f t="shared" si="4"/>
        <v>409</v>
      </c>
      <c r="AB9" s="66">
        <v>115</v>
      </c>
      <c r="AC9" s="3">
        <v>96</v>
      </c>
      <c r="AD9" s="3">
        <v>94</v>
      </c>
      <c r="AE9" s="101">
        <v>91</v>
      </c>
      <c r="AF9" s="332">
        <f t="shared" si="5"/>
        <v>396</v>
      </c>
      <c r="AG9" s="66">
        <v>128</v>
      </c>
      <c r="AH9" s="3">
        <v>105</v>
      </c>
      <c r="AI9" s="3"/>
      <c r="AJ9" s="101"/>
      <c r="AK9" s="338">
        <f t="shared" si="6"/>
        <v>233</v>
      </c>
      <c r="AL9" s="66">
        <v>113</v>
      </c>
      <c r="AM9" s="3">
        <v>112</v>
      </c>
      <c r="AN9" s="3"/>
      <c r="AO9" s="101"/>
      <c r="AP9" s="339">
        <f t="shared" si="7"/>
        <v>225</v>
      </c>
      <c r="AQ9" s="5">
        <v>122</v>
      </c>
      <c r="AR9" s="3">
        <v>115</v>
      </c>
      <c r="AS9" s="3">
        <v>112</v>
      </c>
      <c r="AT9" s="6">
        <v>106</v>
      </c>
      <c r="AU9" s="332">
        <f t="shared" si="8"/>
        <v>455</v>
      </c>
      <c r="AV9" s="5">
        <v>143</v>
      </c>
      <c r="AW9" s="3">
        <v>122</v>
      </c>
      <c r="AX9" s="3">
        <v>109</v>
      </c>
      <c r="AY9" s="6"/>
      <c r="AZ9" s="332">
        <f t="shared" si="9"/>
        <v>374</v>
      </c>
      <c r="BA9" s="335">
        <v>330</v>
      </c>
      <c r="BB9" s="336">
        <v>135</v>
      </c>
      <c r="BC9" s="336">
        <v>135</v>
      </c>
      <c r="BD9" s="335">
        <v>232</v>
      </c>
      <c r="BE9" s="335">
        <v>225</v>
      </c>
      <c r="BF9" s="335">
        <v>360</v>
      </c>
      <c r="BG9" s="335">
        <v>450</v>
      </c>
      <c r="BH9" s="92">
        <f>BG9+BF9+BE9+BD9+BA9+AZ9+AU9+AF9+AA9+V9+Q9+L9+G9</f>
        <v>4651</v>
      </c>
      <c r="BI9" s="88">
        <v>5</v>
      </c>
      <c r="BJ9" s="5">
        <v>113</v>
      </c>
      <c r="BK9" s="3">
        <v>110</v>
      </c>
      <c r="BL9" s="3">
        <v>104</v>
      </c>
      <c r="BM9" s="101">
        <v>81</v>
      </c>
      <c r="BN9" s="332">
        <f t="shared" si="10"/>
        <v>408</v>
      </c>
      <c r="BO9" s="66">
        <v>150</v>
      </c>
      <c r="BP9" s="3">
        <v>128</v>
      </c>
      <c r="BQ9" s="3"/>
      <c r="BR9" s="101"/>
      <c r="BS9" s="332">
        <f t="shared" si="11"/>
        <v>278</v>
      </c>
      <c r="BT9" s="66">
        <v>111</v>
      </c>
      <c r="BU9" s="3">
        <v>110</v>
      </c>
      <c r="BV9" s="3">
        <v>101</v>
      </c>
      <c r="BW9" s="101">
        <v>93</v>
      </c>
      <c r="BX9" s="332">
        <f t="shared" si="12"/>
        <v>415</v>
      </c>
      <c r="BY9" s="66">
        <v>76</v>
      </c>
      <c r="BZ9" s="3">
        <v>99</v>
      </c>
      <c r="CA9" s="3">
        <v>89</v>
      </c>
      <c r="CB9" s="101">
        <v>77</v>
      </c>
      <c r="CC9" s="332">
        <f t="shared" si="13"/>
        <v>341</v>
      </c>
      <c r="CD9" s="66">
        <v>116</v>
      </c>
      <c r="CE9" s="3">
        <v>51</v>
      </c>
      <c r="CF9" s="3">
        <v>98</v>
      </c>
      <c r="CG9" s="101">
        <v>89</v>
      </c>
      <c r="CH9" s="332">
        <f t="shared" si="14"/>
        <v>354</v>
      </c>
      <c r="CI9" s="66">
        <v>113</v>
      </c>
      <c r="CJ9" s="3">
        <v>54.5</v>
      </c>
      <c r="CK9" s="3">
        <v>50</v>
      </c>
      <c r="CL9" s="101">
        <v>82</v>
      </c>
      <c r="CM9" s="332">
        <f t="shared" si="15"/>
        <v>299.5</v>
      </c>
      <c r="CN9" s="66">
        <v>124</v>
      </c>
      <c r="CO9" s="3">
        <v>55</v>
      </c>
      <c r="CP9" s="3"/>
      <c r="CQ9" s="101"/>
      <c r="CR9" s="338">
        <f t="shared" si="16"/>
        <v>179</v>
      </c>
      <c r="CS9" s="66">
        <v>143</v>
      </c>
      <c r="CT9" s="3">
        <v>120</v>
      </c>
      <c r="CU9" s="3"/>
      <c r="CV9" s="101"/>
      <c r="CW9" s="332">
        <f t="shared" si="17"/>
        <v>263</v>
      </c>
      <c r="CX9" s="66">
        <v>116</v>
      </c>
      <c r="CY9" s="3">
        <v>113</v>
      </c>
      <c r="CZ9" s="3"/>
      <c r="DA9" s="101"/>
      <c r="DB9" s="342">
        <f t="shared" si="18"/>
        <v>229</v>
      </c>
      <c r="DC9" s="66">
        <v>61</v>
      </c>
      <c r="DD9" s="3">
        <v>118</v>
      </c>
      <c r="DE9" s="3"/>
      <c r="DF9" s="101"/>
      <c r="DG9" s="338">
        <f t="shared" si="19"/>
        <v>179</v>
      </c>
      <c r="DH9" s="335">
        <v>220</v>
      </c>
      <c r="DI9" s="336">
        <v>135</v>
      </c>
      <c r="DJ9" s="336">
        <v>135</v>
      </c>
      <c r="DK9" s="335">
        <v>310</v>
      </c>
      <c r="DL9" s="335">
        <v>225</v>
      </c>
      <c r="DM9" s="335">
        <v>450</v>
      </c>
      <c r="DN9" s="335">
        <v>420</v>
      </c>
      <c r="DO9" s="93">
        <f>DN9+DM9+DL9+DK9+DH9+DB9+CW9+CM9+CH9+CC9+BX9+BS9+BN9</f>
        <v>4212.5</v>
      </c>
      <c r="DP9" s="87">
        <v>6</v>
      </c>
      <c r="DQ9" s="180">
        <f t="shared" si="20"/>
        <v>8863.5</v>
      </c>
      <c r="DR9" s="182">
        <v>5</v>
      </c>
    </row>
    <row r="10" spans="1:122" ht="16.5" customHeight="1">
      <c r="A10" s="16">
        <v>6</v>
      </c>
      <c r="B10" s="17" t="s">
        <v>2</v>
      </c>
      <c r="C10" s="5">
        <v>150</v>
      </c>
      <c r="D10" s="3">
        <v>118</v>
      </c>
      <c r="E10" s="3">
        <v>105</v>
      </c>
      <c r="F10" s="101">
        <v>92</v>
      </c>
      <c r="G10" s="332">
        <f t="shared" si="0"/>
        <v>465</v>
      </c>
      <c r="H10" s="66">
        <v>104</v>
      </c>
      <c r="I10" s="3">
        <v>94</v>
      </c>
      <c r="J10" s="3"/>
      <c r="K10" s="101"/>
      <c r="L10" s="332">
        <f t="shared" si="1"/>
        <v>198</v>
      </c>
      <c r="M10" s="66">
        <v>93</v>
      </c>
      <c r="N10" s="3">
        <v>86</v>
      </c>
      <c r="O10" s="3">
        <v>85</v>
      </c>
      <c r="P10" s="101">
        <v>66</v>
      </c>
      <c r="Q10" s="332">
        <f t="shared" si="2"/>
        <v>330</v>
      </c>
      <c r="R10" s="66">
        <v>132</v>
      </c>
      <c r="S10" s="3">
        <v>98</v>
      </c>
      <c r="T10" s="3">
        <v>95</v>
      </c>
      <c r="U10" s="101">
        <v>92</v>
      </c>
      <c r="V10" s="332">
        <f t="shared" si="3"/>
        <v>417</v>
      </c>
      <c r="W10" s="66">
        <v>134</v>
      </c>
      <c r="X10" s="3">
        <v>122</v>
      </c>
      <c r="Y10" s="3">
        <v>109</v>
      </c>
      <c r="Z10" s="101">
        <v>79</v>
      </c>
      <c r="AA10" s="332">
        <f t="shared" si="4"/>
        <v>444</v>
      </c>
      <c r="AB10" s="66">
        <v>140</v>
      </c>
      <c r="AC10" s="3">
        <v>126</v>
      </c>
      <c r="AD10" s="3">
        <v>98</v>
      </c>
      <c r="AE10" s="101">
        <v>90</v>
      </c>
      <c r="AF10" s="332">
        <f t="shared" si="5"/>
        <v>454</v>
      </c>
      <c r="AG10" s="66">
        <v>107</v>
      </c>
      <c r="AH10" s="3">
        <v>106</v>
      </c>
      <c r="AI10" s="3"/>
      <c r="AJ10" s="101"/>
      <c r="AK10" s="332">
        <f t="shared" si="6"/>
        <v>213</v>
      </c>
      <c r="AL10" s="66">
        <v>111</v>
      </c>
      <c r="AM10" s="3"/>
      <c r="AN10" s="3"/>
      <c r="AO10" s="101"/>
      <c r="AP10" s="333">
        <f t="shared" si="7"/>
        <v>111</v>
      </c>
      <c r="AQ10" s="5"/>
      <c r="AR10" s="3"/>
      <c r="AS10" s="3"/>
      <c r="AT10" s="6"/>
      <c r="AU10" s="338">
        <f t="shared" si="8"/>
        <v>0</v>
      </c>
      <c r="AV10" s="5">
        <v>137</v>
      </c>
      <c r="AW10" s="3">
        <v>111</v>
      </c>
      <c r="AX10" s="3"/>
      <c r="AY10" s="6"/>
      <c r="AZ10" s="332">
        <f t="shared" si="9"/>
        <v>248</v>
      </c>
      <c r="BA10" s="335">
        <v>230</v>
      </c>
      <c r="BB10" s="335">
        <v>165</v>
      </c>
      <c r="BC10" s="335">
        <v>195</v>
      </c>
      <c r="BD10" s="292">
        <v>290</v>
      </c>
      <c r="BE10" s="335">
        <v>115</v>
      </c>
      <c r="BF10" s="336">
        <v>0</v>
      </c>
      <c r="BG10" s="336">
        <v>0</v>
      </c>
      <c r="BH10" s="92">
        <f>BE10+BD10+BC10+BB10+BA10+AZ10+AK10+AF10+AA10+V10+Q10+L10+G10</f>
        <v>3764</v>
      </c>
      <c r="BI10" s="88">
        <v>7</v>
      </c>
      <c r="BJ10" s="5">
        <v>132</v>
      </c>
      <c r="BK10" s="3">
        <v>130</v>
      </c>
      <c r="BL10" s="3">
        <v>124</v>
      </c>
      <c r="BM10" s="101">
        <v>98</v>
      </c>
      <c r="BN10" s="332">
        <f t="shared" si="10"/>
        <v>484</v>
      </c>
      <c r="BO10" s="66">
        <v>118</v>
      </c>
      <c r="BP10" s="3">
        <v>103</v>
      </c>
      <c r="BQ10" s="3"/>
      <c r="BR10" s="101"/>
      <c r="BS10" s="332">
        <f t="shared" si="11"/>
        <v>221</v>
      </c>
      <c r="BT10" s="66">
        <v>137</v>
      </c>
      <c r="BU10" s="3">
        <v>132</v>
      </c>
      <c r="BV10" s="3">
        <v>130</v>
      </c>
      <c r="BW10" s="101">
        <v>115</v>
      </c>
      <c r="BX10" s="332">
        <f t="shared" si="12"/>
        <v>514</v>
      </c>
      <c r="BY10" s="66">
        <v>130</v>
      </c>
      <c r="BZ10" s="3">
        <v>124</v>
      </c>
      <c r="CA10" s="3">
        <v>114</v>
      </c>
      <c r="CB10" s="101">
        <v>102</v>
      </c>
      <c r="CC10" s="332">
        <f t="shared" si="13"/>
        <v>470</v>
      </c>
      <c r="CD10" s="66">
        <v>140</v>
      </c>
      <c r="CE10" s="3">
        <v>126</v>
      </c>
      <c r="CF10" s="3">
        <v>92</v>
      </c>
      <c r="CG10" s="101">
        <v>85</v>
      </c>
      <c r="CH10" s="332">
        <f t="shared" si="14"/>
        <v>443</v>
      </c>
      <c r="CI10" s="66">
        <v>126</v>
      </c>
      <c r="CJ10" s="3">
        <v>124</v>
      </c>
      <c r="CK10" s="3">
        <v>104</v>
      </c>
      <c r="CL10" s="101">
        <v>99</v>
      </c>
      <c r="CM10" s="332">
        <f t="shared" si="15"/>
        <v>453</v>
      </c>
      <c r="CN10" s="66">
        <v>150</v>
      </c>
      <c r="CO10" s="3">
        <v>132</v>
      </c>
      <c r="CP10" s="3">
        <v>118</v>
      </c>
      <c r="CQ10" s="101"/>
      <c r="CR10" s="332">
        <f t="shared" si="16"/>
        <v>400</v>
      </c>
      <c r="CS10" s="66">
        <v>134</v>
      </c>
      <c r="CT10" s="3">
        <v>124</v>
      </c>
      <c r="CU10" s="3"/>
      <c r="CV10" s="101"/>
      <c r="CW10" s="332">
        <f t="shared" si="17"/>
        <v>258</v>
      </c>
      <c r="CX10" s="66"/>
      <c r="CY10" s="3"/>
      <c r="CZ10" s="3"/>
      <c r="DA10" s="101"/>
      <c r="DB10" s="344">
        <f t="shared" si="18"/>
        <v>0</v>
      </c>
      <c r="DC10" s="66"/>
      <c r="DD10" s="3"/>
      <c r="DE10" s="3"/>
      <c r="DF10" s="101"/>
      <c r="DG10" s="338">
        <f t="shared" si="19"/>
        <v>0</v>
      </c>
      <c r="DH10" s="335">
        <v>390</v>
      </c>
      <c r="DI10" s="335">
        <v>165</v>
      </c>
      <c r="DJ10" s="335">
        <v>195</v>
      </c>
      <c r="DK10" s="335">
        <v>230</v>
      </c>
      <c r="DL10" s="335">
        <v>115</v>
      </c>
      <c r="DM10" s="336">
        <v>0</v>
      </c>
      <c r="DN10" s="336">
        <v>0</v>
      </c>
      <c r="DO10" s="93">
        <f>DL10+DK10+DJ10+DI10+DH10+CW10+CR10+CM10+CH10+CC10+BX10+BS10+BN10</f>
        <v>4338</v>
      </c>
      <c r="DP10" s="90">
        <v>5</v>
      </c>
      <c r="DQ10" s="180">
        <f t="shared" si="20"/>
        <v>8102</v>
      </c>
      <c r="DR10" s="182">
        <v>6</v>
      </c>
    </row>
    <row r="11" spans="1:122" ht="16.5" customHeight="1">
      <c r="A11" s="16">
        <v>7</v>
      </c>
      <c r="B11" s="330" t="s">
        <v>10</v>
      </c>
      <c r="C11" s="5">
        <v>128</v>
      </c>
      <c r="D11" s="3">
        <v>95</v>
      </c>
      <c r="E11" s="3">
        <v>88</v>
      </c>
      <c r="F11" s="101">
        <v>82</v>
      </c>
      <c r="G11" s="332">
        <f t="shared" si="0"/>
        <v>393</v>
      </c>
      <c r="H11" s="66">
        <v>132</v>
      </c>
      <c r="I11" s="3">
        <v>115</v>
      </c>
      <c r="J11" s="3">
        <v>110</v>
      </c>
      <c r="K11" s="101">
        <v>106</v>
      </c>
      <c r="L11" s="332">
        <f t="shared" si="1"/>
        <v>463</v>
      </c>
      <c r="M11" s="66">
        <v>108</v>
      </c>
      <c r="N11" s="3">
        <v>105</v>
      </c>
      <c r="O11" s="3">
        <v>98</v>
      </c>
      <c r="P11" s="101">
        <v>97</v>
      </c>
      <c r="Q11" s="332">
        <f t="shared" si="2"/>
        <v>408</v>
      </c>
      <c r="R11" s="66">
        <v>106</v>
      </c>
      <c r="S11" s="3">
        <v>103</v>
      </c>
      <c r="T11" s="3">
        <v>84</v>
      </c>
      <c r="U11" s="101">
        <v>80</v>
      </c>
      <c r="V11" s="332">
        <f t="shared" si="3"/>
        <v>373</v>
      </c>
      <c r="W11" s="66">
        <v>126</v>
      </c>
      <c r="X11" s="3">
        <v>118</v>
      </c>
      <c r="Y11" s="3">
        <v>94</v>
      </c>
      <c r="Z11" s="101">
        <v>91</v>
      </c>
      <c r="AA11" s="332">
        <f t="shared" si="4"/>
        <v>429</v>
      </c>
      <c r="AB11" s="67">
        <v>116</v>
      </c>
      <c r="AC11" s="3">
        <v>107</v>
      </c>
      <c r="AD11" s="3">
        <v>100</v>
      </c>
      <c r="AE11" s="101">
        <v>87</v>
      </c>
      <c r="AF11" s="332">
        <f t="shared" si="5"/>
        <v>410</v>
      </c>
      <c r="AG11" s="66">
        <v>109</v>
      </c>
      <c r="AH11" s="3"/>
      <c r="AI11" s="3"/>
      <c r="AJ11" s="101"/>
      <c r="AK11" s="338">
        <f t="shared" si="6"/>
        <v>109</v>
      </c>
      <c r="AL11" s="66">
        <v>126</v>
      </c>
      <c r="AM11" s="3">
        <v>110</v>
      </c>
      <c r="AN11" s="3">
        <v>109</v>
      </c>
      <c r="AO11" s="101"/>
      <c r="AP11" s="339">
        <f t="shared" si="7"/>
        <v>345</v>
      </c>
      <c r="AQ11" s="5">
        <v>128</v>
      </c>
      <c r="AR11" s="3">
        <v>120</v>
      </c>
      <c r="AS11" s="3">
        <v>111</v>
      </c>
      <c r="AT11" s="6"/>
      <c r="AU11" s="332">
        <f t="shared" si="8"/>
        <v>359</v>
      </c>
      <c r="AV11" s="5">
        <v>124</v>
      </c>
      <c r="AW11" s="3">
        <v>115</v>
      </c>
      <c r="AX11" s="3">
        <v>107</v>
      </c>
      <c r="AY11" s="6">
        <v>104</v>
      </c>
      <c r="AZ11" s="332">
        <f t="shared" si="9"/>
        <v>450</v>
      </c>
      <c r="BA11" s="335">
        <v>290</v>
      </c>
      <c r="BB11" s="335">
        <v>155</v>
      </c>
      <c r="BC11" s="336">
        <v>145</v>
      </c>
      <c r="BD11" s="292">
        <v>330</v>
      </c>
      <c r="BE11" s="336">
        <v>145</v>
      </c>
      <c r="BF11" s="335">
        <v>420</v>
      </c>
      <c r="BG11" s="335">
        <v>310</v>
      </c>
      <c r="BH11" s="92">
        <f>BG11+BF11+BD11+BB11+BA11+AZ11+AU11+AF11+AA11+V11+Q11+L11+G11</f>
        <v>4790</v>
      </c>
      <c r="BI11" s="86">
        <v>4</v>
      </c>
      <c r="BJ11" s="5">
        <v>106</v>
      </c>
      <c r="BK11" s="3">
        <v>87</v>
      </c>
      <c r="BL11" s="3">
        <v>86</v>
      </c>
      <c r="BM11" s="101">
        <v>84</v>
      </c>
      <c r="BN11" s="332">
        <f t="shared" si="10"/>
        <v>363</v>
      </c>
      <c r="BO11" s="66">
        <v>124</v>
      </c>
      <c r="BP11" s="3">
        <v>110</v>
      </c>
      <c r="BQ11" s="3">
        <v>104</v>
      </c>
      <c r="BR11" s="101"/>
      <c r="BS11" s="332">
        <f t="shared" si="11"/>
        <v>338</v>
      </c>
      <c r="BT11" s="66">
        <v>116</v>
      </c>
      <c r="BU11" s="3">
        <v>108</v>
      </c>
      <c r="BV11" s="3">
        <v>94</v>
      </c>
      <c r="BW11" s="101">
        <v>85</v>
      </c>
      <c r="BX11" s="332">
        <f t="shared" si="12"/>
        <v>403</v>
      </c>
      <c r="BY11" s="66">
        <v>100</v>
      </c>
      <c r="BZ11" s="3">
        <v>82</v>
      </c>
      <c r="CA11" s="3">
        <v>79</v>
      </c>
      <c r="CB11" s="101">
        <v>70</v>
      </c>
      <c r="CC11" s="332">
        <f t="shared" si="13"/>
        <v>331</v>
      </c>
      <c r="CD11" s="66">
        <v>114</v>
      </c>
      <c r="CE11" s="3">
        <v>105</v>
      </c>
      <c r="CF11" s="3">
        <v>87</v>
      </c>
      <c r="CG11" s="101"/>
      <c r="CH11" s="332">
        <f t="shared" si="14"/>
        <v>306</v>
      </c>
      <c r="CI11" s="66">
        <v>106</v>
      </c>
      <c r="CJ11" s="3">
        <v>93</v>
      </c>
      <c r="CK11" s="3">
        <v>90</v>
      </c>
      <c r="CL11" s="101"/>
      <c r="CM11" s="332">
        <f t="shared" si="15"/>
        <v>289</v>
      </c>
      <c r="CN11" s="66">
        <v>109</v>
      </c>
      <c r="CO11" s="3"/>
      <c r="CP11" s="3"/>
      <c r="CQ11" s="101"/>
      <c r="CR11" s="332">
        <f t="shared" si="16"/>
        <v>109</v>
      </c>
      <c r="CS11" s="66">
        <v>122</v>
      </c>
      <c r="CT11" s="3">
        <v>105</v>
      </c>
      <c r="CU11" s="3"/>
      <c r="CV11" s="101"/>
      <c r="CW11" s="332">
        <f t="shared" si="17"/>
        <v>227</v>
      </c>
      <c r="CX11" s="66">
        <v>114</v>
      </c>
      <c r="CY11" s="3"/>
      <c r="CZ11" s="3"/>
      <c r="DA11" s="101"/>
      <c r="DB11" s="344">
        <f t="shared" si="18"/>
        <v>114</v>
      </c>
      <c r="DC11" s="66"/>
      <c r="DD11" s="3"/>
      <c r="DE11" s="3"/>
      <c r="DF11" s="101"/>
      <c r="DG11" s="338">
        <f t="shared" si="19"/>
        <v>0</v>
      </c>
      <c r="DH11" s="335">
        <v>210</v>
      </c>
      <c r="DI11" s="335">
        <v>155</v>
      </c>
      <c r="DJ11" s="335">
        <v>145</v>
      </c>
      <c r="DK11" s="335">
        <v>270</v>
      </c>
      <c r="DL11" s="335">
        <v>145</v>
      </c>
      <c r="DM11" s="336">
        <v>0</v>
      </c>
      <c r="DN11" s="336">
        <v>0</v>
      </c>
      <c r="DO11" s="93">
        <f>DL11+DK11+DJ11+DI11+DH11+CW11+CR11+CM11+CH11+CC11+BX11+BS11+BN11</f>
        <v>3291</v>
      </c>
      <c r="DP11" s="90">
        <v>8</v>
      </c>
      <c r="DQ11" s="180">
        <f t="shared" si="20"/>
        <v>8081</v>
      </c>
      <c r="DR11" s="181">
        <v>7</v>
      </c>
    </row>
    <row r="12" spans="1:122" ht="16.5" customHeight="1">
      <c r="A12" s="16">
        <v>8</v>
      </c>
      <c r="B12" s="17" t="s">
        <v>15</v>
      </c>
      <c r="C12" s="5">
        <v>124</v>
      </c>
      <c r="D12" s="3">
        <v>114</v>
      </c>
      <c r="E12" s="3">
        <v>113</v>
      </c>
      <c r="F12" s="101">
        <v>79</v>
      </c>
      <c r="G12" s="332">
        <f t="shared" si="0"/>
        <v>430</v>
      </c>
      <c r="H12" s="66">
        <v>105</v>
      </c>
      <c r="I12" s="3"/>
      <c r="J12" s="3"/>
      <c r="K12" s="101"/>
      <c r="L12" s="338">
        <f t="shared" si="1"/>
        <v>105</v>
      </c>
      <c r="M12" s="66">
        <v>137</v>
      </c>
      <c r="N12" s="3">
        <v>112</v>
      </c>
      <c r="O12" s="3">
        <v>109</v>
      </c>
      <c r="P12" s="101"/>
      <c r="Q12" s="332">
        <f t="shared" si="2"/>
        <v>358</v>
      </c>
      <c r="R12" s="66">
        <v>75</v>
      </c>
      <c r="S12" s="3">
        <v>134</v>
      </c>
      <c r="T12" s="3">
        <v>78</v>
      </c>
      <c r="U12" s="101">
        <v>71</v>
      </c>
      <c r="V12" s="332">
        <f t="shared" si="3"/>
        <v>358</v>
      </c>
      <c r="W12" s="66">
        <v>104</v>
      </c>
      <c r="X12" s="3">
        <v>101</v>
      </c>
      <c r="Y12" s="3">
        <v>82</v>
      </c>
      <c r="Z12" s="101"/>
      <c r="AA12" s="332">
        <f t="shared" si="4"/>
        <v>287</v>
      </c>
      <c r="AB12" s="66">
        <v>132</v>
      </c>
      <c r="AC12" s="3">
        <v>104</v>
      </c>
      <c r="AD12" s="3">
        <v>81</v>
      </c>
      <c r="AE12" s="101"/>
      <c r="AF12" s="332">
        <f t="shared" si="5"/>
        <v>317</v>
      </c>
      <c r="AG12" s="66">
        <v>126</v>
      </c>
      <c r="AH12" s="3"/>
      <c r="AI12" s="3"/>
      <c r="AJ12" s="101"/>
      <c r="AK12" s="332">
        <f t="shared" si="6"/>
        <v>126</v>
      </c>
      <c r="AL12" s="66">
        <v>106</v>
      </c>
      <c r="AM12" s="3"/>
      <c r="AN12" s="3"/>
      <c r="AO12" s="101"/>
      <c r="AP12" s="339">
        <f t="shared" si="7"/>
        <v>106</v>
      </c>
      <c r="AQ12" s="5">
        <v>140</v>
      </c>
      <c r="AR12" s="3">
        <v>116</v>
      </c>
      <c r="AS12" s="3"/>
      <c r="AT12" s="6"/>
      <c r="AU12" s="332">
        <f t="shared" si="8"/>
        <v>256</v>
      </c>
      <c r="AV12" s="5">
        <v>126</v>
      </c>
      <c r="AW12" s="3">
        <v>114</v>
      </c>
      <c r="AX12" s="3">
        <v>112</v>
      </c>
      <c r="AY12" s="6"/>
      <c r="AZ12" s="332">
        <f t="shared" si="9"/>
        <v>352</v>
      </c>
      <c r="BA12" s="293">
        <v>232</v>
      </c>
      <c r="BB12" s="292">
        <v>195</v>
      </c>
      <c r="BC12" s="292">
        <v>165</v>
      </c>
      <c r="BD12" s="292">
        <v>420</v>
      </c>
      <c r="BE12" s="292">
        <v>67.5</v>
      </c>
      <c r="BF12" s="301">
        <v>0</v>
      </c>
      <c r="BG12" s="301">
        <v>0</v>
      </c>
      <c r="BH12" s="92">
        <f>BE12+BD12+BC12+BB12+BA12+AZ12+AU12+AK12+AF12+AA12+V12+Q12+G12</f>
        <v>3563.5</v>
      </c>
      <c r="BI12" s="88">
        <v>8</v>
      </c>
      <c r="BJ12" s="5">
        <v>122</v>
      </c>
      <c r="BK12" s="3">
        <v>108</v>
      </c>
      <c r="BL12" s="3">
        <v>91</v>
      </c>
      <c r="BM12" s="101">
        <v>82</v>
      </c>
      <c r="BN12" s="332">
        <f t="shared" si="10"/>
        <v>403</v>
      </c>
      <c r="BO12" s="66">
        <v>101</v>
      </c>
      <c r="BP12" s="3"/>
      <c r="BQ12" s="3"/>
      <c r="BR12" s="101"/>
      <c r="BS12" s="332">
        <f t="shared" si="11"/>
        <v>101</v>
      </c>
      <c r="BT12" s="66">
        <v>140</v>
      </c>
      <c r="BU12" s="3">
        <v>118</v>
      </c>
      <c r="BV12" s="3">
        <v>92</v>
      </c>
      <c r="BW12" s="101">
        <v>87</v>
      </c>
      <c r="BX12" s="332">
        <f t="shared" si="12"/>
        <v>437</v>
      </c>
      <c r="BY12" s="66">
        <v>134</v>
      </c>
      <c r="BZ12" s="3">
        <v>122</v>
      </c>
      <c r="CA12" s="3">
        <v>103</v>
      </c>
      <c r="CB12" s="101">
        <v>88</v>
      </c>
      <c r="CC12" s="332">
        <f t="shared" si="13"/>
        <v>447</v>
      </c>
      <c r="CD12" s="66">
        <v>134</v>
      </c>
      <c r="CE12" s="3">
        <v>110</v>
      </c>
      <c r="CF12" s="3">
        <v>104</v>
      </c>
      <c r="CG12" s="101">
        <v>48</v>
      </c>
      <c r="CH12" s="332">
        <f t="shared" si="14"/>
        <v>396</v>
      </c>
      <c r="CI12" s="66">
        <v>134</v>
      </c>
      <c r="CJ12" s="3">
        <v>130</v>
      </c>
      <c r="CK12" s="3">
        <v>50</v>
      </c>
      <c r="CL12" s="101">
        <v>83</v>
      </c>
      <c r="CM12" s="332">
        <f t="shared" si="15"/>
        <v>397</v>
      </c>
      <c r="CN12" s="66">
        <v>134</v>
      </c>
      <c r="CO12" s="3">
        <v>112</v>
      </c>
      <c r="CP12" s="3">
        <v>55</v>
      </c>
      <c r="CQ12" s="101"/>
      <c r="CR12" s="332">
        <f t="shared" si="16"/>
        <v>301</v>
      </c>
      <c r="CS12" s="66">
        <v>114</v>
      </c>
      <c r="CT12" s="3"/>
      <c r="CU12" s="3"/>
      <c r="CV12" s="101"/>
      <c r="CW12" s="332">
        <f t="shared" si="17"/>
        <v>114</v>
      </c>
      <c r="CX12" s="66"/>
      <c r="CY12" s="3"/>
      <c r="CZ12" s="3"/>
      <c r="DA12" s="101"/>
      <c r="DB12" s="344">
        <f t="shared" si="18"/>
        <v>0</v>
      </c>
      <c r="DC12" s="66"/>
      <c r="DD12" s="3"/>
      <c r="DE12" s="3"/>
      <c r="DF12" s="101"/>
      <c r="DG12" s="338">
        <f t="shared" si="19"/>
        <v>0</v>
      </c>
      <c r="DH12" s="293">
        <v>450</v>
      </c>
      <c r="DI12" s="343">
        <v>195</v>
      </c>
      <c r="DJ12" s="343">
        <v>165</v>
      </c>
      <c r="DK12" s="343">
        <v>360</v>
      </c>
      <c r="DL12" s="343">
        <v>67.5</v>
      </c>
      <c r="DM12" s="345">
        <v>0</v>
      </c>
      <c r="DN12" s="345">
        <v>0</v>
      </c>
      <c r="DO12" s="93">
        <f>DL12+DK12+DJ12+DI12+DH12+CW12+CR12+CM12+CH12+CC12+BX12+BS12+BN12</f>
        <v>3833.5</v>
      </c>
      <c r="DP12" s="87">
        <v>7</v>
      </c>
      <c r="DQ12" s="180">
        <f t="shared" si="20"/>
        <v>7397</v>
      </c>
      <c r="DR12" s="182">
        <v>8</v>
      </c>
    </row>
    <row r="13" spans="1:122" ht="16.5" customHeight="1">
      <c r="A13" s="16">
        <v>9</v>
      </c>
      <c r="B13" s="17" t="s">
        <v>17</v>
      </c>
      <c r="C13" s="40">
        <v>140</v>
      </c>
      <c r="D13" s="3">
        <v>112</v>
      </c>
      <c r="E13" s="3">
        <v>77</v>
      </c>
      <c r="F13" s="101">
        <v>61</v>
      </c>
      <c r="G13" s="332">
        <f t="shared" si="0"/>
        <v>390</v>
      </c>
      <c r="H13" s="67">
        <v>150</v>
      </c>
      <c r="I13" s="3">
        <v>143</v>
      </c>
      <c r="J13" s="48"/>
      <c r="K13" s="101"/>
      <c r="L13" s="332">
        <f t="shared" si="1"/>
        <v>293</v>
      </c>
      <c r="M13" s="66">
        <v>126</v>
      </c>
      <c r="N13" s="3">
        <v>115</v>
      </c>
      <c r="O13" s="3">
        <v>94</v>
      </c>
      <c r="P13" s="101">
        <v>82</v>
      </c>
      <c r="Q13" s="332">
        <f t="shared" si="2"/>
        <v>417</v>
      </c>
      <c r="R13" s="66">
        <v>130</v>
      </c>
      <c r="S13" s="3">
        <v>126</v>
      </c>
      <c r="T13" s="3">
        <v>66</v>
      </c>
      <c r="U13" s="101"/>
      <c r="V13" s="332">
        <f t="shared" si="3"/>
        <v>322</v>
      </c>
      <c r="W13" s="66">
        <v>122</v>
      </c>
      <c r="X13" s="3">
        <v>114</v>
      </c>
      <c r="Y13" s="3"/>
      <c r="Z13" s="101"/>
      <c r="AA13" s="338">
        <f t="shared" si="4"/>
        <v>236</v>
      </c>
      <c r="AB13" s="66">
        <v>134</v>
      </c>
      <c r="AC13" s="3">
        <v>109</v>
      </c>
      <c r="AD13" s="48"/>
      <c r="AE13" s="101"/>
      <c r="AF13" s="332">
        <f t="shared" si="5"/>
        <v>243</v>
      </c>
      <c r="AG13" s="66">
        <v>143</v>
      </c>
      <c r="AH13" s="3">
        <v>134</v>
      </c>
      <c r="AI13" s="3"/>
      <c r="AJ13" s="101"/>
      <c r="AK13" s="332">
        <f t="shared" si="6"/>
        <v>277</v>
      </c>
      <c r="AL13" s="66">
        <v>132</v>
      </c>
      <c r="AM13" s="3">
        <v>128</v>
      </c>
      <c r="AN13" s="3"/>
      <c r="AO13" s="101"/>
      <c r="AP13" s="333">
        <f t="shared" si="7"/>
        <v>260</v>
      </c>
      <c r="AQ13" s="5"/>
      <c r="AR13" s="3"/>
      <c r="AS13" s="3"/>
      <c r="AT13" s="6"/>
      <c r="AU13" s="338">
        <f t="shared" si="8"/>
        <v>0</v>
      </c>
      <c r="AV13" s="5">
        <v>130</v>
      </c>
      <c r="AW13" s="3">
        <v>120</v>
      </c>
      <c r="AX13" s="3"/>
      <c r="AY13" s="6"/>
      <c r="AZ13" s="332">
        <f t="shared" si="9"/>
        <v>250</v>
      </c>
      <c r="BA13" s="335">
        <v>90</v>
      </c>
      <c r="BB13" s="335">
        <v>0</v>
      </c>
      <c r="BC13" s="335">
        <v>0</v>
      </c>
      <c r="BD13" s="335">
        <v>270</v>
      </c>
      <c r="BE13" s="335">
        <v>195</v>
      </c>
      <c r="BF13" s="335">
        <v>0</v>
      </c>
      <c r="BG13" s="335">
        <v>0</v>
      </c>
      <c r="BH13" s="92">
        <f>BE13+BD13+AZ13+AP13+AK13+AF13+V13+Q13+L13+G13</f>
        <v>2917</v>
      </c>
      <c r="BI13" s="88">
        <v>10</v>
      </c>
      <c r="BJ13" s="5">
        <v>150</v>
      </c>
      <c r="BK13" s="3">
        <v>118</v>
      </c>
      <c r="BL13" s="3">
        <v>92</v>
      </c>
      <c r="BM13" s="101">
        <v>79</v>
      </c>
      <c r="BN13" s="332">
        <f t="shared" si="10"/>
        <v>439</v>
      </c>
      <c r="BO13" s="66">
        <v>102</v>
      </c>
      <c r="BP13" s="3">
        <v>134</v>
      </c>
      <c r="BQ13" s="3">
        <v>122</v>
      </c>
      <c r="BR13" s="101">
        <v>113</v>
      </c>
      <c r="BS13" s="332">
        <f t="shared" si="11"/>
        <v>471</v>
      </c>
      <c r="BT13" s="66">
        <v>150</v>
      </c>
      <c r="BU13" s="3">
        <v>122</v>
      </c>
      <c r="BV13" s="3">
        <v>106</v>
      </c>
      <c r="BW13" s="101">
        <v>96</v>
      </c>
      <c r="BX13" s="332">
        <f t="shared" si="12"/>
        <v>474</v>
      </c>
      <c r="BY13" s="66">
        <v>73</v>
      </c>
      <c r="BZ13" s="3">
        <v>112</v>
      </c>
      <c r="CA13" s="3">
        <v>83</v>
      </c>
      <c r="CB13" s="101">
        <v>69</v>
      </c>
      <c r="CC13" s="332">
        <f t="shared" si="13"/>
        <v>337</v>
      </c>
      <c r="CD13" s="66">
        <v>137</v>
      </c>
      <c r="CE13" s="3">
        <v>80</v>
      </c>
      <c r="CF13" s="3"/>
      <c r="CG13" s="101"/>
      <c r="CH13" s="332">
        <f t="shared" si="14"/>
        <v>217</v>
      </c>
      <c r="CI13" s="67">
        <v>118</v>
      </c>
      <c r="CJ13" s="3">
        <v>85</v>
      </c>
      <c r="CK13" s="3"/>
      <c r="CL13" s="101"/>
      <c r="CM13" s="332">
        <f t="shared" si="15"/>
        <v>203</v>
      </c>
      <c r="CN13" s="66">
        <v>102</v>
      </c>
      <c r="CO13" s="3"/>
      <c r="CP13" s="3"/>
      <c r="CQ13" s="101"/>
      <c r="CR13" s="338">
        <f t="shared" si="16"/>
        <v>102</v>
      </c>
      <c r="CS13" s="66">
        <v>130</v>
      </c>
      <c r="CT13" s="3">
        <v>115</v>
      </c>
      <c r="CU13" s="3">
        <v>54.5</v>
      </c>
      <c r="CV13" s="101"/>
      <c r="CW13" s="332">
        <f t="shared" si="17"/>
        <v>299.5</v>
      </c>
      <c r="CX13" s="66">
        <v>140</v>
      </c>
      <c r="CY13" s="3"/>
      <c r="CZ13" s="3"/>
      <c r="DA13" s="101"/>
      <c r="DB13" s="342">
        <f t="shared" si="18"/>
        <v>140</v>
      </c>
      <c r="DC13" s="66">
        <v>124</v>
      </c>
      <c r="DD13" s="3"/>
      <c r="DE13" s="3"/>
      <c r="DF13" s="101"/>
      <c r="DG13" s="338">
        <f t="shared" si="19"/>
        <v>124</v>
      </c>
      <c r="DH13" s="335">
        <v>153</v>
      </c>
      <c r="DI13" s="335">
        <v>0</v>
      </c>
      <c r="DJ13" s="335">
        <v>0</v>
      </c>
      <c r="DK13" s="335">
        <v>220</v>
      </c>
      <c r="DL13" s="335">
        <v>195</v>
      </c>
      <c r="DM13" s="336">
        <v>0</v>
      </c>
      <c r="DN13" s="336">
        <v>0</v>
      </c>
      <c r="DO13" s="93">
        <f>DL13+DK13+DH13+DB13+CW13+CM13+CH13+CC13+BX13+BS13+BN13</f>
        <v>3148.5</v>
      </c>
      <c r="DP13" s="87">
        <v>9</v>
      </c>
      <c r="DQ13" s="180">
        <f t="shared" si="20"/>
        <v>6065.5</v>
      </c>
      <c r="DR13" s="182">
        <v>9</v>
      </c>
    </row>
    <row r="14" spans="1:122" ht="16.5" customHeight="1">
      <c r="A14" s="16">
        <v>10</v>
      </c>
      <c r="B14" s="17" t="s">
        <v>11</v>
      </c>
      <c r="C14" s="34">
        <v>54</v>
      </c>
      <c r="D14" s="35">
        <v>104</v>
      </c>
      <c r="E14" s="35">
        <v>98</v>
      </c>
      <c r="F14" s="176">
        <v>71</v>
      </c>
      <c r="G14" s="332">
        <f t="shared" si="0"/>
        <v>327</v>
      </c>
      <c r="H14" s="73">
        <v>130</v>
      </c>
      <c r="I14" s="35">
        <v>113</v>
      </c>
      <c r="J14" s="35">
        <v>109</v>
      </c>
      <c r="K14" s="176">
        <v>96</v>
      </c>
      <c r="L14" s="332">
        <f t="shared" si="1"/>
        <v>448</v>
      </c>
      <c r="M14" s="73">
        <v>130</v>
      </c>
      <c r="N14" s="35">
        <v>56.5</v>
      </c>
      <c r="O14" s="35">
        <v>95</v>
      </c>
      <c r="P14" s="176">
        <v>75</v>
      </c>
      <c r="Q14" s="332">
        <f t="shared" si="2"/>
        <v>356.5</v>
      </c>
      <c r="R14" s="73">
        <v>88</v>
      </c>
      <c r="S14" s="35">
        <v>43.5</v>
      </c>
      <c r="T14" s="35">
        <v>83</v>
      </c>
      <c r="U14" s="176"/>
      <c r="V14" s="338">
        <f t="shared" si="3"/>
        <v>214.5</v>
      </c>
      <c r="W14" s="73">
        <v>124</v>
      </c>
      <c r="X14" s="35">
        <v>110</v>
      </c>
      <c r="Y14" s="35">
        <v>49</v>
      </c>
      <c r="Z14" s="176"/>
      <c r="AA14" s="332">
        <f t="shared" si="4"/>
        <v>283</v>
      </c>
      <c r="AB14" s="73">
        <v>114</v>
      </c>
      <c r="AC14" s="35">
        <v>105</v>
      </c>
      <c r="AD14" s="35">
        <v>48.5</v>
      </c>
      <c r="AE14" s="176"/>
      <c r="AF14" s="332">
        <f t="shared" si="5"/>
        <v>267.5</v>
      </c>
      <c r="AG14" s="73">
        <v>124</v>
      </c>
      <c r="AH14" s="35">
        <v>115</v>
      </c>
      <c r="AI14" s="35"/>
      <c r="AJ14" s="176"/>
      <c r="AK14" s="332">
        <f t="shared" si="6"/>
        <v>239</v>
      </c>
      <c r="AL14" s="73">
        <v>150</v>
      </c>
      <c r="AM14" s="35">
        <v>137</v>
      </c>
      <c r="AN14" s="35">
        <v>105</v>
      </c>
      <c r="AO14" s="176">
        <v>103</v>
      </c>
      <c r="AP14" s="333">
        <f t="shared" si="7"/>
        <v>495</v>
      </c>
      <c r="AQ14" s="5">
        <v>124</v>
      </c>
      <c r="AR14" s="3">
        <v>118</v>
      </c>
      <c r="AS14" s="3">
        <v>54.5</v>
      </c>
      <c r="AT14" s="6"/>
      <c r="AU14" s="332">
        <f t="shared" si="8"/>
        <v>296.5</v>
      </c>
      <c r="AV14" s="34">
        <v>58</v>
      </c>
      <c r="AW14" s="35">
        <v>108</v>
      </c>
      <c r="AX14" s="35"/>
      <c r="AY14" s="36"/>
      <c r="AZ14" s="338">
        <f t="shared" si="9"/>
        <v>166</v>
      </c>
      <c r="BA14" s="293">
        <v>270</v>
      </c>
      <c r="BB14" s="335">
        <v>0</v>
      </c>
      <c r="BC14" s="335">
        <v>0</v>
      </c>
      <c r="BD14" s="292">
        <v>250</v>
      </c>
      <c r="BE14" s="335">
        <v>180</v>
      </c>
      <c r="BF14" s="336">
        <v>0</v>
      </c>
      <c r="BG14" s="336">
        <v>0</v>
      </c>
      <c r="BH14" s="92">
        <f>BE14+BD14+BA14+AU14+AP14+AK14+AF14+AA14+Q14+L14+G14</f>
        <v>3412.5</v>
      </c>
      <c r="BI14" s="86">
        <v>9</v>
      </c>
      <c r="BJ14" s="34">
        <v>111</v>
      </c>
      <c r="BK14" s="35"/>
      <c r="BL14" s="35"/>
      <c r="BM14" s="176">
        <v>70</v>
      </c>
      <c r="BN14" s="332">
        <f t="shared" si="10"/>
        <v>181</v>
      </c>
      <c r="BO14" s="73">
        <v>126</v>
      </c>
      <c r="BP14" s="35">
        <v>107</v>
      </c>
      <c r="BQ14" s="35"/>
      <c r="BR14" s="176"/>
      <c r="BS14" s="332">
        <f t="shared" si="11"/>
        <v>233</v>
      </c>
      <c r="BT14" s="73">
        <v>102</v>
      </c>
      <c r="BU14" s="35"/>
      <c r="BV14" s="35"/>
      <c r="BW14" s="176">
        <v>71.5</v>
      </c>
      <c r="BX14" s="332">
        <f t="shared" si="12"/>
        <v>173.5</v>
      </c>
      <c r="BY14" s="73">
        <v>68.5</v>
      </c>
      <c r="BZ14" s="35">
        <v>111</v>
      </c>
      <c r="CA14" s="35"/>
      <c r="CB14" s="176"/>
      <c r="CC14" s="332">
        <f t="shared" si="13"/>
        <v>179.5</v>
      </c>
      <c r="CD14" s="73">
        <v>60</v>
      </c>
      <c r="CE14" s="35">
        <v>77</v>
      </c>
      <c r="CF14" s="35"/>
      <c r="CG14" s="176"/>
      <c r="CH14" s="332">
        <f t="shared" si="14"/>
        <v>137</v>
      </c>
      <c r="CI14" s="73">
        <v>57.5</v>
      </c>
      <c r="CJ14" s="35">
        <v>88</v>
      </c>
      <c r="CK14" s="35"/>
      <c r="CL14" s="176"/>
      <c r="CM14" s="332">
        <f t="shared" si="15"/>
        <v>145.5</v>
      </c>
      <c r="CN14" s="73">
        <v>68.5</v>
      </c>
      <c r="CO14" s="35">
        <v>106</v>
      </c>
      <c r="CP14" s="35"/>
      <c r="CQ14" s="176"/>
      <c r="CR14" s="332">
        <f t="shared" si="16"/>
        <v>174.5</v>
      </c>
      <c r="CS14" s="73">
        <v>150</v>
      </c>
      <c r="CT14" s="35">
        <v>140</v>
      </c>
      <c r="CU14" s="35"/>
      <c r="CV14" s="176"/>
      <c r="CW14" s="332">
        <f t="shared" si="17"/>
        <v>290</v>
      </c>
      <c r="CX14" s="66">
        <v>68.5</v>
      </c>
      <c r="CY14" s="3"/>
      <c r="CZ14" s="3"/>
      <c r="DA14" s="101"/>
      <c r="DB14" s="344">
        <f t="shared" si="18"/>
        <v>68.5</v>
      </c>
      <c r="DC14" s="73">
        <v>71.5</v>
      </c>
      <c r="DD14" s="35"/>
      <c r="DE14" s="35"/>
      <c r="DF14" s="176"/>
      <c r="DG14" s="338">
        <f t="shared" si="19"/>
        <v>71.5</v>
      </c>
      <c r="DH14" s="335">
        <v>220</v>
      </c>
      <c r="DI14" s="335">
        <v>0</v>
      </c>
      <c r="DJ14" s="335">
        <v>0</v>
      </c>
      <c r="DK14" s="292">
        <v>280</v>
      </c>
      <c r="DL14" s="335">
        <v>180</v>
      </c>
      <c r="DM14" s="336">
        <v>0</v>
      </c>
      <c r="DN14" s="336">
        <v>0</v>
      </c>
      <c r="DO14" s="93">
        <f>DL14+DK14+DH14+CW14+CR14+CM14+CH14+CC14+BX14+BS14+BN14</f>
        <v>2194</v>
      </c>
      <c r="DP14" s="90">
        <v>10</v>
      </c>
      <c r="DQ14" s="180">
        <f t="shared" si="20"/>
        <v>5606.5</v>
      </c>
      <c r="DR14" s="181">
        <v>10</v>
      </c>
    </row>
    <row r="15" spans="1:122" ht="16.5" customHeight="1">
      <c r="A15" s="16">
        <v>11</v>
      </c>
      <c r="B15" s="17" t="s">
        <v>22</v>
      </c>
      <c r="C15" s="34">
        <v>84</v>
      </c>
      <c r="D15" s="35"/>
      <c r="E15" s="35"/>
      <c r="F15" s="176"/>
      <c r="G15" s="332">
        <f t="shared" si="0"/>
        <v>84</v>
      </c>
      <c r="H15" s="73"/>
      <c r="I15" s="35"/>
      <c r="J15" s="35"/>
      <c r="K15" s="176"/>
      <c r="L15" s="332">
        <f t="shared" si="1"/>
        <v>0</v>
      </c>
      <c r="M15" s="73">
        <v>69</v>
      </c>
      <c r="N15" s="35"/>
      <c r="O15" s="35"/>
      <c r="P15" s="176"/>
      <c r="Q15" s="332">
        <f t="shared" si="2"/>
        <v>69</v>
      </c>
      <c r="R15" s="73">
        <v>69</v>
      </c>
      <c r="S15" s="35">
        <v>67</v>
      </c>
      <c r="T15" s="35"/>
      <c r="U15" s="176"/>
      <c r="V15" s="332">
        <f t="shared" si="3"/>
        <v>136</v>
      </c>
      <c r="W15" s="73">
        <v>96</v>
      </c>
      <c r="X15" s="35">
        <v>93</v>
      </c>
      <c r="Y15" s="35">
        <v>92</v>
      </c>
      <c r="Z15" s="176"/>
      <c r="AA15" s="332">
        <f t="shared" si="4"/>
        <v>281</v>
      </c>
      <c r="AB15" s="73">
        <v>92</v>
      </c>
      <c r="AC15" s="35">
        <v>88</v>
      </c>
      <c r="AD15" s="35">
        <v>82</v>
      </c>
      <c r="AE15" s="176"/>
      <c r="AF15" s="332">
        <f t="shared" si="5"/>
        <v>262</v>
      </c>
      <c r="AG15" s="73"/>
      <c r="AH15" s="35"/>
      <c r="AI15" s="35"/>
      <c r="AJ15" s="176"/>
      <c r="AK15" s="338">
        <f t="shared" si="6"/>
        <v>0</v>
      </c>
      <c r="AL15" s="73"/>
      <c r="AM15" s="35"/>
      <c r="AN15" s="35"/>
      <c r="AO15" s="176"/>
      <c r="AP15" s="339">
        <f t="shared" si="7"/>
        <v>0</v>
      </c>
      <c r="AQ15" s="5">
        <v>108</v>
      </c>
      <c r="AR15" s="3"/>
      <c r="AS15" s="3"/>
      <c r="AT15" s="6"/>
      <c r="AU15" s="332">
        <f t="shared" si="8"/>
        <v>108</v>
      </c>
      <c r="AV15" s="34"/>
      <c r="AW15" s="35"/>
      <c r="AX15" s="35"/>
      <c r="AY15" s="36"/>
      <c r="AZ15" s="332">
        <f t="shared" si="9"/>
        <v>0</v>
      </c>
      <c r="BA15" s="293">
        <v>202.5</v>
      </c>
      <c r="BB15" s="292">
        <v>110</v>
      </c>
      <c r="BC15" s="292">
        <v>0</v>
      </c>
      <c r="BD15" s="292">
        <v>0</v>
      </c>
      <c r="BE15" s="292">
        <v>0</v>
      </c>
      <c r="BF15" s="336">
        <v>0</v>
      </c>
      <c r="BG15" s="336">
        <v>0</v>
      </c>
      <c r="BH15" s="92">
        <f>BB15+BA15+AU15+AF15+AA15+V15+Q15+G15</f>
        <v>1252.5</v>
      </c>
      <c r="BI15" s="88">
        <v>14</v>
      </c>
      <c r="BJ15" s="34">
        <v>112</v>
      </c>
      <c r="BK15" s="35"/>
      <c r="BL15" s="35"/>
      <c r="BM15" s="176"/>
      <c r="BN15" s="332">
        <f t="shared" si="10"/>
        <v>112</v>
      </c>
      <c r="BO15" s="73">
        <v>143</v>
      </c>
      <c r="BP15" s="35">
        <v>112</v>
      </c>
      <c r="BQ15" s="35"/>
      <c r="BR15" s="176"/>
      <c r="BS15" s="332">
        <f t="shared" si="11"/>
        <v>255</v>
      </c>
      <c r="BT15" s="73">
        <v>120</v>
      </c>
      <c r="BU15" s="35"/>
      <c r="BV15" s="35"/>
      <c r="BW15" s="176"/>
      <c r="BX15" s="332">
        <f t="shared" si="12"/>
        <v>120</v>
      </c>
      <c r="BY15" s="73">
        <v>75</v>
      </c>
      <c r="BZ15" s="35">
        <v>74</v>
      </c>
      <c r="CA15" s="35"/>
      <c r="CB15" s="176"/>
      <c r="CC15" s="332">
        <f t="shared" si="13"/>
        <v>149</v>
      </c>
      <c r="CD15" s="73">
        <v>90</v>
      </c>
      <c r="CE15" s="35">
        <v>79</v>
      </c>
      <c r="CF15" s="35"/>
      <c r="CG15" s="176"/>
      <c r="CH15" s="332">
        <f t="shared" si="14"/>
        <v>169</v>
      </c>
      <c r="CI15" s="73">
        <v>95</v>
      </c>
      <c r="CJ15" s="35">
        <v>80</v>
      </c>
      <c r="CK15" s="35"/>
      <c r="CL15" s="176"/>
      <c r="CM15" s="332">
        <f t="shared" si="15"/>
        <v>175</v>
      </c>
      <c r="CN15" s="73"/>
      <c r="CO15" s="35"/>
      <c r="CP15" s="35"/>
      <c r="CQ15" s="176"/>
      <c r="CR15" s="338">
        <f t="shared" si="16"/>
        <v>0</v>
      </c>
      <c r="CS15" s="73">
        <v>132</v>
      </c>
      <c r="CT15" s="35">
        <v>110</v>
      </c>
      <c r="CU15" s="35"/>
      <c r="CV15" s="176"/>
      <c r="CW15" s="332">
        <f t="shared" si="17"/>
        <v>242</v>
      </c>
      <c r="CX15" s="66"/>
      <c r="CY15" s="3"/>
      <c r="CZ15" s="3"/>
      <c r="DA15" s="101"/>
      <c r="DB15" s="344">
        <f t="shared" si="18"/>
        <v>0</v>
      </c>
      <c r="DC15" s="73">
        <v>132</v>
      </c>
      <c r="DD15" s="35"/>
      <c r="DE15" s="35"/>
      <c r="DF15" s="176"/>
      <c r="DG15" s="332">
        <f t="shared" si="19"/>
        <v>132</v>
      </c>
      <c r="DH15" s="335">
        <v>83</v>
      </c>
      <c r="DI15" s="343">
        <v>110</v>
      </c>
      <c r="DJ15" s="343">
        <v>0</v>
      </c>
      <c r="DK15" s="292">
        <v>0</v>
      </c>
      <c r="DL15" s="292">
        <v>0</v>
      </c>
      <c r="DM15" s="336">
        <v>0</v>
      </c>
      <c r="DN15" s="336">
        <v>0</v>
      </c>
      <c r="DO15" s="93">
        <f>DI15+DH15+DG15+CW15+CM15+CH15+CC15+BX15+BS15+BN15</f>
        <v>1547</v>
      </c>
      <c r="DP15" s="90">
        <v>12</v>
      </c>
      <c r="DQ15" s="180">
        <f t="shared" si="20"/>
        <v>2799.5</v>
      </c>
      <c r="DR15" s="182">
        <v>11</v>
      </c>
    </row>
    <row r="16" spans="1:122" ht="16.5" customHeight="1">
      <c r="A16" s="16">
        <v>12</v>
      </c>
      <c r="B16" s="17" t="s">
        <v>14</v>
      </c>
      <c r="C16" s="5">
        <v>116</v>
      </c>
      <c r="D16" s="3">
        <v>97</v>
      </c>
      <c r="E16" s="3">
        <v>83</v>
      </c>
      <c r="F16" s="101"/>
      <c r="G16" s="332">
        <f t="shared" si="0"/>
        <v>296</v>
      </c>
      <c r="H16" s="66"/>
      <c r="I16" s="3"/>
      <c r="J16" s="3"/>
      <c r="K16" s="101"/>
      <c r="L16" s="332">
        <f t="shared" si="1"/>
        <v>0</v>
      </c>
      <c r="M16" s="66">
        <v>68</v>
      </c>
      <c r="N16" s="3">
        <v>65</v>
      </c>
      <c r="O16" s="3"/>
      <c r="P16" s="101"/>
      <c r="Q16" s="332">
        <f t="shared" si="2"/>
        <v>133</v>
      </c>
      <c r="R16" s="66">
        <v>120</v>
      </c>
      <c r="S16" s="3">
        <v>99</v>
      </c>
      <c r="T16" s="3">
        <v>76</v>
      </c>
      <c r="U16" s="101"/>
      <c r="V16" s="332">
        <f t="shared" si="3"/>
        <v>295</v>
      </c>
      <c r="W16" s="66">
        <v>97</v>
      </c>
      <c r="X16" s="3">
        <v>75</v>
      </c>
      <c r="Y16" s="3">
        <v>74</v>
      </c>
      <c r="Z16" s="101"/>
      <c r="AA16" s="332">
        <f t="shared" si="4"/>
        <v>246</v>
      </c>
      <c r="AB16" s="66"/>
      <c r="AC16" s="3"/>
      <c r="AD16" s="3"/>
      <c r="AE16" s="101"/>
      <c r="AF16" s="332">
        <f t="shared" si="5"/>
        <v>0</v>
      </c>
      <c r="AG16" s="66">
        <v>102</v>
      </c>
      <c r="AH16" s="3"/>
      <c r="AI16" s="3"/>
      <c r="AJ16" s="101"/>
      <c r="AK16" s="332">
        <f t="shared" si="6"/>
        <v>102</v>
      </c>
      <c r="AL16" s="66"/>
      <c r="AM16" s="3"/>
      <c r="AN16" s="3"/>
      <c r="AO16" s="101"/>
      <c r="AP16" s="333">
        <f t="shared" si="7"/>
        <v>0</v>
      </c>
      <c r="AQ16" s="5"/>
      <c r="AR16" s="3"/>
      <c r="AS16" s="3"/>
      <c r="AT16" s="6"/>
      <c r="AU16" s="338">
        <f t="shared" si="8"/>
        <v>0</v>
      </c>
      <c r="AV16" s="5"/>
      <c r="AW16" s="3"/>
      <c r="AX16" s="3"/>
      <c r="AY16" s="6"/>
      <c r="AZ16" s="338">
        <f t="shared" si="9"/>
        <v>0</v>
      </c>
      <c r="BA16" s="335">
        <v>0</v>
      </c>
      <c r="BB16" s="292">
        <v>125</v>
      </c>
      <c r="BC16" s="292">
        <v>125</v>
      </c>
      <c r="BD16" s="292">
        <v>172.5</v>
      </c>
      <c r="BE16" s="335">
        <v>0</v>
      </c>
      <c r="BF16" s="336">
        <v>0</v>
      </c>
      <c r="BG16" s="336">
        <v>0</v>
      </c>
      <c r="BH16" s="92">
        <f>BD16+BC16+BB16+AK16+AA16+V16+Q16+G16</f>
        <v>1494.5</v>
      </c>
      <c r="BI16" s="88">
        <v>12</v>
      </c>
      <c r="BJ16" s="5">
        <v>90</v>
      </c>
      <c r="BK16" s="3"/>
      <c r="BL16" s="3"/>
      <c r="BM16" s="101"/>
      <c r="BN16" s="332">
        <f t="shared" si="10"/>
        <v>90</v>
      </c>
      <c r="BO16" s="66">
        <v>130</v>
      </c>
      <c r="BP16" s="3"/>
      <c r="BQ16" s="3"/>
      <c r="BR16" s="101"/>
      <c r="BS16" s="332">
        <f t="shared" si="11"/>
        <v>130</v>
      </c>
      <c r="BT16" s="66">
        <v>91</v>
      </c>
      <c r="BU16" s="3"/>
      <c r="BV16" s="3"/>
      <c r="BW16" s="101"/>
      <c r="BX16" s="332">
        <f t="shared" si="12"/>
        <v>91</v>
      </c>
      <c r="BY16" s="66">
        <v>84</v>
      </c>
      <c r="BZ16" s="3"/>
      <c r="CA16" s="3"/>
      <c r="CB16" s="101"/>
      <c r="CC16" s="332">
        <f t="shared" si="13"/>
        <v>84</v>
      </c>
      <c r="CD16" s="66">
        <v>112</v>
      </c>
      <c r="CE16" s="3"/>
      <c r="CF16" s="3"/>
      <c r="CG16" s="101"/>
      <c r="CH16" s="332">
        <f t="shared" si="14"/>
        <v>112</v>
      </c>
      <c r="CI16" s="66">
        <v>87</v>
      </c>
      <c r="CJ16" s="3"/>
      <c r="CK16" s="3"/>
      <c r="CL16" s="101"/>
      <c r="CM16" s="332">
        <f t="shared" si="15"/>
        <v>87</v>
      </c>
      <c r="CN16" s="66">
        <v>108</v>
      </c>
      <c r="CO16" s="3"/>
      <c r="CP16" s="3"/>
      <c r="CQ16" s="101"/>
      <c r="CR16" s="332">
        <f t="shared" si="16"/>
        <v>108</v>
      </c>
      <c r="CS16" s="66">
        <v>107</v>
      </c>
      <c r="CT16" s="3"/>
      <c r="CU16" s="3"/>
      <c r="CV16" s="101"/>
      <c r="CW16" s="332">
        <f t="shared" si="17"/>
        <v>107</v>
      </c>
      <c r="CX16" s="66"/>
      <c r="CY16" s="3"/>
      <c r="CZ16" s="3"/>
      <c r="DA16" s="101"/>
      <c r="DB16" s="344">
        <f t="shared" si="18"/>
        <v>0</v>
      </c>
      <c r="DC16" s="66"/>
      <c r="DD16" s="3"/>
      <c r="DE16" s="3"/>
      <c r="DF16" s="101"/>
      <c r="DG16" s="338">
        <f t="shared" si="19"/>
        <v>0</v>
      </c>
      <c r="DH16" s="335">
        <v>0</v>
      </c>
      <c r="DI16" s="343">
        <v>125</v>
      </c>
      <c r="DJ16" s="343">
        <v>125</v>
      </c>
      <c r="DK16" s="335">
        <v>0</v>
      </c>
      <c r="DL16" s="335">
        <v>0</v>
      </c>
      <c r="DM16" s="336">
        <v>0</v>
      </c>
      <c r="DN16" s="336">
        <v>0</v>
      </c>
      <c r="DO16" s="93">
        <f>DJ16+DI16+CW16+CR16+CM16+CH16+CC16+BX16+BS16+BN16</f>
        <v>1059</v>
      </c>
      <c r="DP16" s="87">
        <v>15</v>
      </c>
      <c r="DQ16" s="180">
        <f t="shared" si="20"/>
        <v>2553.5</v>
      </c>
      <c r="DR16" s="182">
        <v>12</v>
      </c>
    </row>
    <row r="17" spans="1:122" ht="16.5" customHeight="1">
      <c r="A17" s="16">
        <v>13</v>
      </c>
      <c r="B17" s="17" t="s">
        <v>25</v>
      </c>
      <c r="C17" s="5">
        <v>55</v>
      </c>
      <c r="D17" s="3">
        <v>53</v>
      </c>
      <c r="E17" s="3"/>
      <c r="F17" s="101"/>
      <c r="G17" s="332">
        <f t="shared" si="0"/>
        <v>108</v>
      </c>
      <c r="H17" s="66">
        <v>55.5</v>
      </c>
      <c r="I17" s="3"/>
      <c r="J17" s="3"/>
      <c r="K17" s="101"/>
      <c r="L17" s="332">
        <f t="shared" si="1"/>
        <v>55.5</v>
      </c>
      <c r="M17" s="66">
        <v>52</v>
      </c>
      <c r="N17" s="3">
        <v>35</v>
      </c>
      <c r="O17" s="3"/>
      <c r="P17" s="101"/>
      <c r="Q17" s="332">
        <f t="shared" si="2"/>
        <v>87</v>
      </c>
      <c r="R17" s="66">
        <v>45.5</v>
      </c>
      <c r="S17" s="3">
        <v>39.5</v>
      </c>
      <c r="T17" s="3">
        <v>37</v>
      </c>
      <c r="U17" s="101"/>
      <c r="V17" s="332">
        <f t="shared" si="3"/>
        <v>122</v>
      </c>
      <c r="W17" s="66">
        <v>49.5</v>
      </c>
      <c r="X17" s="3"/>
      <c r="Y17" s="3"/>
      <c r="Z17" s="101"/>
      <c r="AA17" s="332">
        <f t="shared" si="4"/>
        <v>49.5</v>
      </c>
      <c r="AB17" s="66">
        <v>51</v>
      </c>
      <c r="AC17" s="3"/>
      <c r="AD17" s="3"/>
      <c r="AE17" s="101"/>
      <c r="AF17" s="332">
        <f t="shared" si="5"/>
        <v>51</v>
      </c>
      <c r="AG17" s="66"/>
      <c r="AH17" s="3"/>
      <c r="AI17" s="3"/>
      <c r="AJ17" s="101"/>
      <c r="AK17" s="332">
        <f t="shared" si="6"/>
        <v>0</v>
      </c>
      <c r="AL17" s="66"/>
      <c r="AM17" s="3"/>
      <c r="AN17" s="3"/>
      <c r="AO17" s="101"/>
      <c r="AP17" s="339">
        <f t="shared" si="7"/>
        <v>0</v>
      </c>
      <c r="AQ17" s="5"/>
      <c r="AR17" s="3"/>
      <c r="AS17" s="3"/>
      <c r="AT17" s="6"/>
      <c r="AU17" s="338">
        <f t="shared" si="8"/>
        <v>0</v>
      </c>
      <c r="AV17" s="5">
        <v>53</v>
      </c>
      <c r="AW17" s="3"/>
      <c r="AX17" s="3"/>
      <c r="AY17" s="6"/>
      <c r="AZ17" s="332">
        <f t="shared" si="9"/>
        <v>53</v>
      </c>
      <c r="BA17" s="335">
        <v>0</v>
      </c>
      <c r="BB17" s="335">
        <v>0</v>
      </c>
      <c r="BC17" s="335">
        <v>0</v>
      </c>
      <c r="BD17" s="336">
        <v>0</v>
      </c>
      <c r="BE17" s="336">
        <v>0</v>
      </c>
      <c r="BF17" s="335">
        <v>390</v>
      </c>
      <c r="BG17" s="335">
        <v>360</v>
      </c>
      <c r="BH17" s="92">
        <f>BG17+BF17+AZ17+AF17+AA17+V17+Q17+L17+G17</f>
        <v>1276</v>
      </c>
      <c r="BI17" s="86">
        <v>13</v>
      </c>
      <c r="BJ17" s="5"/>
      <c r="BK17" s="3"/>
      <c r="BL17" s="3"/>
      <c r="BM17" s="101"/>
      <c r="BN17" s="332">
        <f t="shared" si="10"/>
        <v>0</v>
      </c>
      <c r="BO17" s="66"/>
      <c r="BP17" s="3"/>
      <c r="BQ17" s="3"/>
      <c r="BR17" s="101"/>
      <c r="BS17" s="332">
        <f t="shared" si="11"/>
        <v>0</v>
      </c>
      <c r="BT17" s="66"/>
      <c r="BU17" s="3"/>
      <c r="BV17" s="3"/>
      <c r="BW17" s="101"/>
      <c r="BX17" s="332">
        <f t="shared" si="12"/>
        <v>0</v>
      </c>
      <c r="BY17" s="66">
        <v>118</v>
      </c>
      <c r="BZ17" s="3">
        <v>96</v>
      </c>
      <c r="CA17" s="3">
        <v>93</v>
      </c>
      <c r="CB17" s="101"/>
      <c r="CC17" s="332">
        <f t="shared" si="13"/>
        <v>307</v>
      </c>
      <c r="CD17" s="66">
        <v>81</v>
      </c>
      <c r="CE17" s="3"/>
      <c r="CF17" s="3"/>
      <c r="CG17" s="101"/>
      <c r="CH17" s="332">
        <f t="shared" si="14"/>
        <v>81</v>
      </c>
      <c r="CI17" s="66">
        <v>92</v>
      </c>
      <c r="CJ17" s="3"/>
      <c r="CK17" s="3"/>
      <c r="CL17" s="101"/>
      <c r="CM17" s="332">
        <f t="shared" si="15"/>
        <v>92</v>
      </c>
      <c r="CN17" s="66">
        <v>107</v>
      </c>
      <c r="CO17" s="3"/>
      <c r="CP17" s="3"/>
      <c r="CQ17" s="101"/>
      <c r="CR17" s="332">
        <f t="shared" si="16"/>
        <v>107</v>
      </c>
      <c r="CS17" s="66"/>
      <c r="CT17" s="3"/>
      <c r="CU17" s="3"/>
      <c r="CV17" s="101"/>
      <c r="CW17" s="338">
        <f t="shared" si="17"/>
        <v>0</v>
      </c>
      <c r="CX17" s="66"/>
      <c r="CY17" s="3"/>
      <c r="CZ17" s="3"/>
      <c r="DA17" s="101"/>
      <c r="DB17" s="344">
        <f t="shared" si="18"/>
        <v>0</v>
      </c>
      <c r="DC17" s="66">
        <v>120</v>
      </c>
      <c r="DD17" s="3"/>
      <c r="DE17" s="3"/>
      <c r="DF17" s="101"/>
      <c r="DG17" s="332">
        <f t="shared" si="19"/>
        <v>120</v>
      </c>
      <c r="DH17" s="335">
        <v>0</v>
      </c>
      <c r="DI17" s="335">
        <v>0</v>
      </c>
      <c r="DJ17" s="335">
        <v>0</v>
      </c>
      <c r="DK17" s="336">
        <v>0</v>
      </c>
      <c r="DL17" s="336">
        <v>0</v>
      </c>
      <c r="DM17" s="335">
        <v>156</v>
      </c>
      <c r="DN17" s="335">
        <v>360</v>
      </c>
      <c r="DO17" s="93">
        <f>DN17+DM17+DG17+CR17+CM17+CH17+CC17</f>
        <v>1223</v>
      </c>
      <c r="DP17" s="87">
        <v>13</v>
      </c>
      <c r="DQ17" s="180">
        <f t="shared" si="20"/>
        <v>2499</v>
      </c>
      <c r="DR17" s="181">
        <v>13</v>
      </c>
    </row>
    <row r="18" spans="1:122" ht="16.5" customHeight="1">
      <c r="A18" s="16">
        <v>14</v>
      </c>
      <c r="B18" s="17" t="s">
        <v>9</v>
      </c>
      <c r="C18" s="5">
        <v>54</v>
      </c>
      <c r="D18" s="3">
        <v>93</v>
      </c>
      <c r="E18" s="3">
        <v>63</v>
      </c>
      <c r="F18" s="101"/>
      <c r="G18" s="332">
        <f t="shared" si="0"/>
        <v>210</v>
      </c>
      <c r="H18" s="66">
        <v>101</v>
      </c>
      <c r="I18" s="3">
        <v>49</v>
      </c>
      <c r="J18" s="3"/>
      <c r="K18" s="101"/>
      <c r="L18" s="332">
        <f t="shared" si="1"/>
        <v>150</v>
      </c>
      <c r="M18" s="66">
        <v>140</v>
      </c>
      <c r="N18" s="3">
        <v>56.5</v>
      </c>
      <c r="O18" s="3">
        <v>100</v>
      </c>
      <c r="P18" s="101"/>
      <c r="Q18" s="332">
        <f t="shared" si="2"/>
        <v>296.5</v>
      </c>
      <c r="R18" s="66">
        <v>43.5</v>
      </c>
      <c r="S18" s="3">
        <v>81</v>
      </c>
      <c r="T18" s="3">
        <v>38.5</v>
      </c>
      <c r="U18" s="101">
        <v>73</v>
      </c>
      <c r="V18" s="332">
        <f t="shared" si="3"/>
        <v>236</v>
      </c>
      <c r="W18" s="66">
        <v>49</v>
      </c>
      <c r="X18" s="3">
        <v>87</v>
      </c>
      <c r="Y18" s="3">
        <v>42.5</v>
      </c>
      <c r="Z18" s="101">
        <v>83</v>
      </c>
      <c r="AA18" s="332">
        <f t="shared" si="4"/>
        <v>261.5</v>
      </c>
      <c r="AB18" s="66">
        <v>48.5</v>
      </c>
      <c r="AC18" s="3">
        <v>42.5</v>
      </c>
      <c r="AD18" s="3">
        <v>84</v>
      </c>
      <c r="AE18" s="101">
        <v>78</v>
      </c>
      <c r="AF18" s="332">
        <f t="shared" si="5"/>
        <v>253</v>
      </c>
      <c r="AG18" s="66"/>
      <c r="AH18" s="3"/>
      <c r="AI18" s="3"/>
      <c r="AJ18" s="101"/>
      <c r="AK18" s="338">
        <f t="shared" si="6"/>
        <v>0</v>
      </c>
      <c r="AL18" s="66">
        <v>108</v>
      </c>
      <c r="AM18" s="3"/>
      <c r="AN18" s="3"/>
      <c r="AO18" s="101"/>
      <c r="AP18" s="333">
        <f t="shared" si="7"/>
        <v>108</v>
      </c>
      <c r="AQ18" s="5">
        <v>54.5</v>
      </c>
      <c r="AR18" s="3"/>
      <c r="AS18" s="3"/>
      <c r="AT18" s="6"/>
      <c r="AU18" s="338">
        <f t="shared" si="8"/>
        <v>54.5</v>
      </c>
      <c r="AV18" s="5">
        <v>58</v>
      </c>
      <c r="AW18" s="3"/>
      <c r="AX18" s="3"/>
      <c r="AY18" s="6"/>
      <c r="AZ18" s="332">
        <f t="shared" si="9"/>
        <v>58</v>
      </c>
      <c r="BA18" s="335">
        <v>0</v>
      </c>
      <c r="BB18" s="335">
        <v>0</v>
      </c>
      <c r="BC18" s="335">
        <v>0</v>
      </c>
      <c r="BD18" s="335">
        <v>0</v>
      </c>
      <c r="BE18" s="335">
        <v>0</v>
      </c>
      <c r="BF18" s="301">
        <v>0</v>
      </c>
      <c r="BG18" s="301">
        <v>0</v>
      </c>
      <c r="BH18" s="92">
        <f>AZ18+AP18+AF18+AA18+V18+Q18+L18+G18</f>
        <v>1573</v>
      </c>
      <c r="BI18" s="88">
        <v>11</v>
      </c>
      <c r="BJ18" s="5"/>
      <c r="BK18" s="3"/>
      <c r="BL18" s="3"/>
      <c r="BM18" s="101">
        <v>70</v>
      </c>
      <c r="BN18" s="332">
        <f t="shared" si="10"/>
        <v>70</v>
      </c>
      <c r="BO18" s="66"/>
      <c r="BP18" s="3"/>
      <c r="BQ18" s="3"/>
      <c r="BR18" s="101"/>
      <c r="BS18" s="338">
        <f t="shared" si="11"/>
        <v>0</v>
      </c>
      <c r="BT18" s="66"/>
      <c r="BU18" s="3"/>
      <c r="BV18" s="3"/>
      <c r="BW18" s="101">
        <v>71.5</v>
      </c>
      <c r="BX18" s="332">
        <f t="shared" si="12"/>
        <v>71.5</v>
      </c>
      <c r="BY18" s="66">
        <v>68.5</v>
      </c>
      <c r="BZ18" s="3"/>
      <c r="CA18" s="3"/>
      <c r="CB18" s="101"/>
      <c r="CC18" s="332">
        <f t="shared" si="13"/>
        <v>68.5</v>
      </c>
      <c r="CD18" s="66">
        <v>60</v>
      </c>
      <c r="CE18" s="3"/>
      <c r="CF18" s="3"/>
      <c r="CG18" s="101"/>
      <c r="CH18" s="332">
        <f t="shared" si="14"/>
        <v>60</v>
      </c>
      <c r="CI18" s="66">
        <v>57.5</v>
      </c>
      <c r="CJ18" s="3"/>
      <c r="CK18" s="3"/>
      <c r="CL18" s="101"/>
      <c r="CM18" s="332">
        <f t="shared" si="15"/>
        <v>57.5</v>
      </c>
      <c r="CN18" s="66">
        <v>68.5</v>
      </c>
      <c r="CO18" s="3"/>
      <c r="CP18" s="3"/>
      <c r="CQ18" s="101"/>
      <c r="CR18" s="332">
        <f t="shared" si="16"/>
        <v>68.5</v>
      </c>
      <c r="CS18" s="66"/>
      <c r="CT18" s="3"/>
      <c r="CU18" s="3"/>
      <c r="CV18" s="101"/>
      <c r="CW18" s="338">
        <f t="shared" si="17"/>
        <v>0</v>
      </c>
      <c r="CX18" s="66">
        <v>68.5</v>
      </c>
      <c r="CY18" s="3"/>
      <c r="CZ18" s="3"/>
      <c r="DA18" s="101"/>
      <c r="DB18" s="342">
        <f t="shared" si="18"/>
        <v>68.5</v>
      </c>
      <c r="DC18" s="66">
        <v>71.5</v>
      </c>
      <c r="DD18" s="3"/>
      <c r="DE18" s="3"/>
      <c r="DF18" s="101"/>
      <c r="DG18" s="332">
        <f t="shared" si="19"/>
        <v>71.5</v>
      </c>
      <c r="DH18" s="335">
        <v>0</v>
      </c>
      <c r="DI18" s="335">
        <v>0</v>
      </c>
      <c r="DJ18" s="335">
        <v>0</v>
      </c>
      <c r="DK18" s="335">
        <v>0</v>
      </c>
      <c r="DL18" s="335">
        <v>0</v>
      </c>
      <c r="DM18" s="345">
        <v>0</v>
      </c>
      <c r="DN18" s="345">
        <v>0</v>
      </c>
      <c r="DO18" s="93">
        <f>DG18+DB18+CR18+CM18+CH18+CC18+BX18+BN18</f>
        <v>536</v>
      </c>
      <c r="DP18" s="90">
        <v>17</v>
      </c>
      <c r="DQ18" s="180">
        <f t="shared" si="20"/>
        <v>2109</v>
      </c>
      <c r="DR18" s="182">
        <v>14</v>
      </c>
    </row>
    <row r="19" spans="1:122" ht="16.5" customHeight="1">
      <c r="A19" s="16">
        <v>15</v>
      </c>
      <c r="B19" s="20" t="s">
        <v>31</v>
      </c>
      <c r="C19" s="31"/>
      <c r="D19" s="32"/>
      <c r="E19" s="32"/>
      <c r="F19" s="174"/>
      <c r="G19" s="332">
        <f t="shared" si="0"/>
        <v>0</v>
      </c>
      <c r="H19" s="71"/>
      <c r="I19" s="91"/>
      <c r="J19" s="32"/>
      <c r="K19" s="174"/>
      <c r="L19" s="332">
        <f t="shared" si="1"/>
        <v>0</v>
      </c>
      <c r="M19" s="71"/>
      <c r="N19" s="32"/>
      <c r="O19" s="32"/>
      <c r="P19" s="174"/>
      <c r="Q19" s="332">
        <f t="shared" si="2"/>
        <v>0</v>
      </c>
      <c r="R19" s="71"/>
      <c r="S19" s="32"/>
      <c r="T19" s="32"/>
      <c r="U19" s="174"/>
      <c r="V19" s="332">
        <f t="shared" si="3"/>
        <v>0</v>
      </c>
      <c r="W19" s="71"/>
      <c r="X19" s="32"/>
      <c r="Y19" s="32"/>
      <c r="Z19" s="174"/>
      <c r="AA19" s="332">
        <f t="shared" si="4"/>
        <v>0</v>
      </c>
      <c r="AB19" s="71"/>
      <c r="AC19" s="91"/>
      <c r="AD19" s="32"/>
      <c r="AE19" s="174"/>
      <c r="AF19" s="332">
        <f t="shared" si="5"/>
        <v>0</v>
      </c>
      <c r="AG19" s="71"/>
      <c r="AH19" s="32"/>
      <c r="AI19" s="32"/>
      <c r="AJ19" s="174"/>
      <c r="AK19" s="332">
        <f t="shared" si="6"/>
        <v>0</v>
      </c>
      <c r="AL19" s="71"/>
      <c r="AM19" s="32"/>
      <c r="AN19" s="32"/>
      <c r="AO19" s="174"/>
      <c r="AP19" s="333">
        <f t="shared" si="7"/>
        <v>0</v>
      </c>
      <c r="AQ19" s="5"/>
      <c r="AR19" s="3"/>
      <c r="AS19" s="3"/>
      <c r="AT19" s="6"/>
      <c r="AU19" s="338">
        <f t="shared" si="8"/>
        <v>0</v>
      </c>
      <c r="AV19" s="31"/>
      <c r="AW19" s="32"/>
      <c r="AX19" s="32"/>
      <c r="AY19" s="33"/>
      <c r="AZ19" s="338">
        <f t="shared" si="9"/>
        <v>0</v>
      </c>
      <c r="BA19" s="335">
        <v>0</v>
      </c>
      <c r="BB19" s="335">
        <v>0</v>
      </c>
      <c r="BC19" s="335">
        <v>0</v>
      </c>
      <c r="BD19" s="335"/>
      <c r="BE19" s="335">
        <v>0</v>
      </c>
      <c r="BF19" s="336">
        <v>0</v>
      </c>
      <c r="BG19" s="336">
        <v>0</v>
      </c>
      <c r="BH19" s="92">
        <v>0</v>
      </c>
      <c r="BI19" s="88"/>
      <c r="BJ19" s="31">
        <v>95</v>
      </c>
      <c r="BK19" s="32"/>
      <c r="BL19" s="32"/>
      <c r="BM19" s="174"/>
      <c r="BN19" s="332">
        <f t="shared" si="10"/>
        <v>95</v>
      </c>
      <c r="BO19" s="71"/>
      <c r="BP19" s="32"/>
      <c r="BQ19" s="32"/>
      <c r="BR19" s="174"/>
      <c r="BS19" s="332">
        <f t="shared" si="11"/>
        <v>0</v>
      </c>
      <c r="BT19" s="71">
        <v>90</v>
      </c>
      <c r="BU19" s="32"/>
      <c r="BV19" s="32"/>
      <c r="BW19" s="174"/>
      <c r="BX19" s="332">
        <f t="shared" si="12"/>
        <v>90</v>
      </c>
      <c r="BY19" s="71">
        <v>108</v>
      </c>
      <c r="BZ19" s="32">
        <v>91</v>
      </c>
      <c r="CA19" s="32"/>
      <c r="CB19" s="174"/>
      <c r="CC19" s="332">
        <f t="shared" si="13"/>
        <v>199</v>
      </c>
      <c r="CD19" s="71">
        <v>122</v>
      </c>
      <c r="CE19" s="32">
        <v>118</v>
      </c>
      <c r="CF19" s="32">
        <v>99</v>
      </c>
      <c r="CG19" s="174"/>
      <c r="CH19" s="332">
        <f t="shared" si="14"/>
        <v>339</v>
      </c>
      <c r="CI19" s="71">
        <v>120</v>
      </c>
      <c r="CJ19" s="32">
        <v>114</v>
      </c>
      <c r="CK19" s="32">
        <v>84</v>
      </c>
      <c r="CL19" s="174"/>
      <c r="CM19" s="332">
        <f t="shared" si="15"/>
        <v>318</v>
      </c>
      <c r="CN19" s="71">
        <v>114</v>
      </c>
      <c r="CO19" s="32">
        <v>111</v>
      </c>
      <c r="CP19" s="32"/>
      <c r="CQ19" s="174"/>
      <c r="CR19" s="332">
        <f t="shared" si="16"/>
        <v>225</v>
      </c>
      <c r="CS19" s="71"/>
      <c r="CT19" s="32"/>
      <c r="CU19" s="32"/>
      <c r="CV19" s="174"/>
      <c r="CW19" s="338">
        <f t="shared" si="17"/>
        <v>0</v>
      </c>
      <c r="CX19" s="66">
        <v>143</v>
      </c>
      <c r="CY19" s="3">
        <v>134</v>
      </c>
      <c r="CZ19" s="3">
        <v>130</v>
      </c>
      <c r="DA19" s="101"/>
      <c r="DB19" s="342">
        <f t="shared" si="18"/>
        <v>407</v>
      </c>
      <c r="DC19" s="71"/>
      <c r="DD19" s="32"/>
      <c r="DE19" s="32"/>
      <c r="DF19" s="174"/>
      <c r="DG19" s="338">
        <f t="shared" si="19"/>
        <v>0</v>
      </c>
      <c r="DH19" s="335">
        <v>270</v>
      </c>
      <c r="DI19" s="335">
        <v>0</v>
      </c>
      <c r="DJ19" s="335">
        <v>0</v>
      </c>
      <c r="DK19" s="335">
        <v>0</v>
      </c>
      <c r="DL19" s="335">
        <v>0</v>
      </c>
      <c r="DM19" s="336">
        <v>0</v>
      </c>
      <c r="DN19" s="336">
        <v>0</v>
      </c>
      <c r="DO19" s="93">
        <f>DH19+DB19+CR19+CM19+CH19+CC19+BX19+BS19+BN19</f>
        <v>1943</v>
      </c>
      <c r="DP19" s="90">
        <v>11</v>
      </c>
      <c r="DQ19" s="180">
        <f t="shared" si="20"/>
        <v>1943</v>
      </c>
      <c r="DR19" s="182">
        <v>15</v>
      </c>
    </row>
    <row r="20" spans="1:122" ht="16.5" customHeight="1">
      <c r="A20" s="16">
        <v>16</v>
      </c>
      <c r="B20" s="18" t="s">
        <v>51</v>
      </c>
      <c r="C20" s="5">
        <v>91</v>
      </c>
      <c r="D20" s="3">
        <v>70</v>
      </c>
      <c r="E20" s="3"/>
      <c r="F20" s="101"/>
      <c r="G20" s="332">
        <f t="shared" si="0"/>
        <v>161</v>
      </c>
      <c r="H20" s="66"/>
      <c r="I20" s="3"/>
      <c r="J20" s="3"/>
      <c r="K20" s="175"/>
      <c r="L20" s="332">
        <f t="shared" si="1"/>
        <v>0</v>
      </c>
      <c r="M20" s="67">
        <v>146</v>
      </c>
      <c r="N20" s="48">
        <v>76</v>
      </c>
      <c r="O20" s="48"/>
      <c r="P20" s="175"/>
      <c r="Q20" s="332">
        <f t="shared" si="2"/>
        <v>222</v>
      </c>
      <c r="R20" s="67">
        <v>75</v>
      </c>
      <c r="S20" s="48">
        <v>68</v>
      </c>
      <c r="T20" s="48"/>
      <c r="U20" s="175"/>
      <c r="V20" s="332">
        <f t="shared" si="3"/>
        <v>143</v>
      </c>
      <c r="W20" s="67">
        <v>137</v>
      </c>
      <c r="X20" s="48"/>
      <c r="Y20" s="48"/>
      <c r="Z20" s="175"/>
      <c r="AA20" s="332">
        <f t="shared" si="4"/>
        <v>137</v>
      </c>
      <c r="AB20" s="66">
        <v>122</v>
      </c>
      <c r="AC20" s="3"/>
      <c r="AD20" s="48"/>
      <c r="AE20" s="101"/>
      <c r="AF20" s="332">
        <f t="shared" si="5"/>
        <v>122</v>
      </c>
      <c r="AG20" s="66">
        <v>113</v>
      </c>
      <c r="AH20" s="3"/>
      <c r="AI20" s="3"/>
      <c r="AJ20" s="101"/>
      <c r="AK20" s="332">
        <f t="shared" si="6"/>
        <v>113</v>
      </c>
      <c r="AL20" s="66"/>
      <c r="AM20" s="3"/>
      <c r="AN20" s="3"/>
      <c r="AO20" s="101"/>
      <c r="AP20" s="333">
        <f t="shared" si="7"/>
        <v>0</v>
      </c>
      <c r="AQ20" s="5"/>
      <c r="AR20" s="3"/>
      <c r="AS20" s="3"/>
      <c r="AT20" s="6"/>
      <c r="AU20" s="338">
        <f t="shared" si="8"/>
        <v>0</v>
      </c>
      <c r="AV20" s="5"/>
      <c r="AW20" s="3"/>
      <c r="AX20" s="3"/>
      <c r="AY20" s="6"/>
      <c r="AZ20" s="338">
        <f t="shared" si="9"/>
        <v>0</v>
      </c>
      <c r="BA20" s="293">
        <v>67.5</v>
      </c>
      <c r="BB20" s="335">
        <v>0</v>
      </c>
      <c r="BC20" s="335">
        <v>0</v>
      </c>
      <c r="BD20" s="292">
        <v>78</v>
      </c>
      <c r="BE20" s="292">
        <v>0</v>
      </c>
      <c r="BF20" s="336">
        <v>0</v>
      </c>
      <c r="BG20" s="336">
        <v>0</v>
      </c>
      <c r="BH20" s="92">
        <f>BD20+BA20+AK20+AF20+AA20+V20+Q20+G20</f>
        <v>1043.5</v>
      </c>
      <c r="BI20" s="86">
        <v>15</v>
      </c>
      <c r="BJ20" s="5">
        <v>126</v>
      </c>
      <c r="BK20" s="3"/>
      <c r="BL20" s="3"/>
      <c r="BM20" s="101"/>
      <c r="BN20" s="332">
        <f t="shared" si="10"/>
        <v>126</v>
      </c>
      <c r="BO20" s="66"/>
      <c r="BP20" s="3"/>
      <c r="BQ20" s="3"/>
      <c r="BR20" s="101"/>
      <c r="BS20" s="332">
        <f t="shared" si="11"/>
        <v>0</v>
      </c>
      <c r="BT20" s="66"/>
      <c r="BU20" s="3"/>
      <c r="BV20" s="3"/>
      <c r="BW20" s="101"/>
      <c r="BX20" s="332">
        <f t="shared" si="12"/>
        <v>0</v>
      </c>
      <c r="BY20" s="66"/>
      <c r="BZ20" s="3"/>
      <c r="CA20" s="3"/>
      <c r="CB20" s="101"/>
      <c r="CC20" s="332">
        <f t="shared" si="13"/>
        <v>0</v>
      </c>
      <c r="CD20" s="66">
        <v>51</v>
      </c>
      <c r="CE20" s="3"/>
      <c r="CF20" s="3"/>
      <c r="CG20" s="101"/>
      <c r="CH20" s="332">
        <f t="shared" si="14"/>
        <v>51</v>
      </c>
      <c r="CI20" s="66">
        <v>54.5</v>
      </c>
      <c r="CJ20" s="3"/>
      <c r="CK20" s="3"/>
      <c r="CL20" s="101"/>
      <c r="CM20" s="332">
        <f t="shared" si="15"/>
        <v>54.5</v>
      </c>
      <c r="CN20" s="66"/>
      <c r="CO20" s="3"/>
      <c r="CP20" s="3"/>
      <c r="CQ20" s="101"/>
      <c r="CR20" s="332">
        <f t="shared" si="16"/>
        <v>0</v>
      </c>
      <c r="CS20" s="66"/>
      <c r="CT20" s="3"/>
      <c r="CU20" s="3"/>
      <c r="CV20" s="101"/>
      <c r="CW20" s="338">
        <f t="shared" si="17"/>
        <v>0</v>
      </c>
      <c r="CX20" s="66"/>
      <c r="CY20" s="3"/>
      <c r="CZ20" s="3"/>
      <c r="DA20" s="101"/>
      <c r="DB20" s="344">
        <f t="shared" si="18"/>
        <v>0</v>
      </c>
      <c r="DC20" s="66">
        <v>61</v>
      </c>
      <c r="DD20" s="3"/>
      <c r="DE20" s="3"/>
      <c r="DF20" s="101"/>
      <c r="DG20" s="332">
        <f t="shared" si="19"/>
        <v>61</v>
      </c>
      <c r="DH20" s="335">
        <v>0</v>
      </c>
      <c r="DI20" s="335">
        <v>0</v>
      </c>
      <c r="DJ20" s="335">
        <v>0</v>
      </c>
      <c r="DK20" s="292">
        <v>70</v>
      </c>
      <c r="DL20" s="343">
        <v>0</v>
      </c>
      <c r="DM20" s="336">
        <v>0</v>
      </c>
      <c r="DN20" s="336">
        <v>0</v>
      </c>
      <c r="DO20" s="93">
        <f>DK20+DG20+CM20+CH20+BN20</f>
        <v>362.5</v>
      </c>
      <c r="DP20" s="87">
        <v>19</v>
      </c>
      <c r="DQ20" s="180">
        <f t="shared" si="20"/>
        <v>1406</v>
      </c>
      <c r="DR20" s="181">
        <v>16</v>
      </c>
    </row>
    <row r="21" spans="1:122" ht="16.5" customHeight="1">
      <c r="A21" s="16">
        <v>17</v>
      </c>
      <c r="B21" s="18" t="s">
        <v>100</v>
      </c>
      <c r="C21" s="34">
        <v>62</v>
      </c>
      <c r="D21" s="35"/>
      <c r="E21" s="35"/>
      <c r="F21" s="176"/>
      <c r="G21" s="332">
        <f t="shared" si="0"/>
        <v>62</v>
      </c>
      <c r="H21" s="73"/>
      <c r="I21" s="35"/>
      <c r="J21" s="35"/>
      <c r="K21" s="176"/>
      <c r="L21" s="338">
        <f t="shared" si="1"/>
        <v>0</v>
      </c>
      <c r="M21" s="73">
        <v>107</v>
      </c>
      <c r="N21" s="35"/>
      <c r="O21" s="35"/>
      <c r="P21" s="176"/>
      <c r="Q21" s="332">
        <f t="shared" si="2"/>
        <v>107</v>
      </c>
      <c r="R21" s="73">
        <v>63</v>
      </c>
      <c r="S21" s="35"/>
      <c r="T21" s="35"/>
      <c r="U21" s="176"/>
      <c r="V21" s="332">
        <f t="shared" si="3"/>
        <v>63</v>
      </c>
      <c r="W21" s="73"/>
      <c r="X21" s="35"/>
      <c r="Y21" s="35"/>
      <c r="Z21" s="176"/>
      <c r="AA21" s="332">
        <f t="shared" si="4"/>
        <v>0</v>
      </c>
      <c r="AB21" s="73"/>
      <c r="AC21" s="35"/>
      <c r="AD21" s="35"/>
      <c r="AE21" s="176"/>
      <c r="AF21" s="332">
        <f t="shared" si="5"/>
        <v>0</v>
      </c>
      <c r="AG21" s="73"/>
      <c r="AH21" s="35"/>
      <c r="AI21" s="35"/>
      <c r="AJ21" s="176"/>
      <c r="AK21" s="332">
        <f t="shared" si="6"/>
        <v>0</v>
      </c>
      <c r="AL21" s="73"/>
      <c r="AM21" s="35"/>
      <c r="AN21" s="35"/>
      <c r="AO21" s="176"/>
      <c r="AP21" s="339">
        <f t="shared" si="7"/>
        <v>0</v>
      </c>
      <c r="AQ21" s="5"/>
      <c r="AR21" s="3"/>
      <c r="AS21" s="3"/>
      <c r="AT21" s="6"/>
      <c r="AU21" s="332">
        <f t="shared" si="8"/>
        <v>0</v>
      </c>
      <c r="AV21" s="34"/>
      <c r="AW21" s="35"/>
      <c r="AX21" s="35"/>
      <c r="AY21" s="36"/>
      <c r="AZ21" s="332">
        <f t="shared" si="9"/>
        <v>0</v>
      </c>
      <c r="BA21" s="335">
        <v>0</v>
      </c>
      <c r="BB21" s="335">
        <v>0</v>
      </c>
      <c r="BC21" s="335">
        <v>0</v>
      </c>
      <c r="BD21" s="335">
        <v>0</v>
      </c>
      <c r="BE21" s="336">
        <v>0</v>
      </c>
      <c r="BF21" s="336">
        <v>0</v>
      </c>
      <c r="BG21" s="335">
        <v>0</v>
      </c>
      <c r="BH21" s="92">
        <f>V21+Q21+G21</f>
        <v>232</v>
      </c>
      <c r="BI21" s="88">
        <v>21</v>
      </c>
      <c r="BJ21" s="34">
        <v>137</v>
      </c>
      <c r="BK21" s="35">
        <v>78</v>
      </c>
      <c r="BL21" s="35"/>
      <c r="BM21" s="176"/>
      <c r="BN21" s="332">
        <f t="shared" si="10"/>
        <v>215</v>
      </c>
      <c r="BO21" s="73"/>
      <c r="BP21" s="35"/>
      <c r="BQ21" s="35"/>
      <c r="BR21" s="176"/>
      <c r="BS21" s="332">
        <f t="shared" si="11"/>
        <v>0</v>
      </c>
      <c r="BT21" s="73">
        <v>146</v>
      </c>
      <c r="BU21" s="35">
        <v>82</v>
      </c>
      <c r="BV21" s="35"/>
      <c r="BW21" s="176"/>
      <c r="BX21" s="332">
        <f t="shared" si="12"/>
        <v>228</v>
      </c>
      <c r="BY21" s="73">
        <v>97</v>
      </c>
      <c r="BZ21" s="35">
        <v>68</v>
      </c>
      <c r="CA21" s="35"/>
      <c r="CB21" s="176"/>
      <c r="CC21" s="332">
        <f t="shared" si="13"/>
        <v>165</v>
      </c>
      <c r="CD21" s="73">
        <v>103</v>
      </c>
      <c r="CE21" s="35"/>
      <c r="CF21" s="35"/>
      <c r="CG21" s="176"/>
      <c r="CH21" s="332">
        <f t="shared" si="14"/>
        <v>103</v>
      </c>
      <c r="CI21" s="73">
        <v>105</v>
      </c>
      <c r="CJ21" s="35"/>
      <c r="CK21" s="35"/>
      <c r="CL21" s="176"/>
      <c r="CM21" s="332">
        <f t="shared" si="15"/>
        <v>105</v>
      </c>
      <c r="CN21" s="73">
        <v>105</v>
      </c>
      <c r="CO21" s="35"/>
      <c r="CP21" s="35"/>
      <c r="CQ21" s="176"/>
      <c r="CR21" s="332">
        <f t="shared" si="16"/>
        <v>105</v>
      </c>
      <c r="CS21" s="73"/>
      <c r="CT21" s="35"/>
      <c r="CU21" s="35"/>
      <c r="CV21" s="176"/>
      <c r="CW21" s="332">
        <f t="shared" si="17"/>
        <v>0</v>
      </c>
      <c r="CX21" s="66"/>
      <c r="CY21" s="3"/>
      <c r="CZ21" s="3"/>
      <c r="DA21" s="101"/>
      <c r="DB21" s="344">
        <f t="shared" si="18"/>
        <v>0</v>
      </c>
      <c r="DC21" s="73"/>
      <c r="DD21" s="35"/>
      <c r="DE21" s="35"/>
      <c r="DF21" s="176"/>
      <c r="DG21" s="338">
        <f t="shared" si="19"/>
        <v>0</v>
      </c>
      <c r="DH21" s="335">
        <v>110</v>
      </c>
      <c r="DI21" s="335">
        <v>0</v>
      </c>
      <c r="DJ21" s="335">
        <v>0</v>
      </c>
      <c r="DK21" s="335">
        <v>140</v>
      </c>
      <c r="DL21" s="335">
        <v>0</v>
      </c>
      <c r="DM21" s="336">
        <v>0</v>
      </c>
      <c r="DN21" s="336">
        <v>0</v>
      </c>
      <c r="DO21" s="93">
        <f>DK21+DH21+CR21+CM21+CH21+CC21+BX21+BS21+BN21</f>
        <v>1171</v>
      </c>
      <c r="DP21" s="87">
        <v>14</v>
      </c>
      <c r="DQ21" s="180">
        <f t="shared" si="20"/>
        <v>1403</v>
      </c>
      <c r="DR21" s="182">
        <v>17</v>
      </c>
    </row>
    <row r="22" spans="1:122" ht="16.5" customHeight="1">
      <c r="A22" s="16">
        <v>18</v>
      </c>
      <c r="B22" s="17" t="s">
        <v>26</v>
      </c>
      <c r="C22" s="34">
        <v>72</v>
      </c>
      <c r="D22" s="35"/>
      <c r="E22" s="35"/>
      <c r="F22" s="176"/>
      <c r="G22" s="332">
        <f t="shared" si="0"/>
        <v>72</v>
      </c>
      <c r="H22" s="73">
        <v>108</v>
      </c>
      <c r="I22" s="35"/>
      <c r="J22" s="35"/>
      <c r="K22" s="176"/>
      <c r="L22" s="332">
        <v>108</v>
      </c>
      <c r="M22" s="73">
        <v>73</v>
      </c>
      <c r="N22" s="35"/>
      <c r="O22" s="35"/>
      <c r="P22" s="176"/>
      <c r="Q22" s="332">
        <v>73</v>
      </c>
      <c r="R22" s="73">
        <v>143</v>
      </c>
      <c r="S22" s="35"/>
      <c r="T22" s="35"/>
      <c r="U22" s="176"/>
      <c r="V22" s="332">
        <v>143</v>
      </c>
      <c r="W22" s="73">
        <v>111</v>
      </c>
      <c r="X22" s="35"/>
      <c r="Y22" s="35"/>
      <c r="Z22" s="176"/>
      <c r="AA22" s="332">
        <v>111</v>
      </c>
      <c r="AB22" s="73">
        <v>101</v>
      </c>
      <c r="AC22" s="35"/>
      <c r="AD22" s="35"/>
      <c r="AE22" s="176"/>
      <c r="AF22" s="332">
        <v>101</v>
      </c>
      <c r="AG22" s="73">
        <v>103</v>
      </c>
      <c r="AH22" s="35"/>
      <c r="AI22" s="35"/>
      <c r="AJ22" s="176"/>
      <c r="AK22" s="332">
        <v>103</v>
      </c>
      <c r="AL22" s="73">
        <v>120</v>
      </c>
      <c r="AM22" s="35"/>
      <c r="AN22" s="35"/>
      <c r="AO22" s="176"/>
      <c r="AP22" s="333">
        <v>120</v>
      </c>
      <c r="AQ22" s="5"/>
      <c r="AR22" s="3"/>
      <c r="AS22" s="3"/>
      <c r="AT22" s="6"/>
      <c r="AU22" s="338">
        <f t="shared" si="8"/>
        <v>0</v>
      </c>
      <c r="AV22" s="34"/>
      <c r="AW22" s="35"/>
      <c r="AX22" s="35"/>
      <c r="AY22" s="36"/>
      <c r="AZ22" s="338">
        <v>0</v>
      </c>
      <c r="BA22" s="293">
        <v>0</v>
      </c>
      <c r="BB22" s="292">
        <v>0</v>
      </c>
      <c r="BC22" s="292">
        <v>0</v>
      </c>
      <c r="BD22" s="292">
        <v>55</v>
      </c>
      <c r="BE22" s="292">
        <v>0</v>
      </c>
      <c r="BF22" s="301">
        <v>0</v>
      </c>
      <c r="BG22" s="301">
        <v>0</v>
      </c>
      <c r="BH22" s="92">
        <f>BD22+AP22+AK22+AF22+AA22+V22+Q22+L22+G22</f>
        <v>886</v>
      </c>
      <c r="BI22" s="88">
        <v>16</v>
      </c>
      <c r="BJ22" s="34"/>
      <c r="BK22" s="35"/>
      <c r="BL22" s="35"/>
      <c r="BM22" s="176"/>
      <c r="BN22" s="332">
        <v>0</v>
      </c>
      <c r="BO22" s="73"/>
      <c r="BP22" s="35"/>
      <c r="BQ22" s="35"/>
      <c r="BR22" s="176"/>
      <c r="BS22" s="332">
        <v>0</v>
      </c>
      <c r="BT22" s="73"/>
      <c r="BU22" s="35"/>
      <c r="BV22" s="35"/>
      <c r="BW22" s="176"/>
      <c r="BX22" s="332">
        <v>0</v>
      </c>
      <c r="BY22" s="73"/>
      <c r="BZ22" s="35"/>
      <c r="CA22" s="35"/>
      <c r="CB22" s="176"/>
      <c r="CC22" s="332">
        <v>0</v>
      </c>
      <c r="CD22" s="73"/>
      <c r="CE22" s="35"/>
      <c r="CF22" s="35"/>
      <c r="CG22" s="176"/>
      <c r="CH22" s="332">
        <v>0</v>
      </c>
      <c r="CI22" s="73"/>
      <c r="CJ22" s="35"/>
      <c r="CK22" s="35"/>
      <c r="CL22" s="176"/>
      <c r="CM22" s="332">
        <v>0</v>
      </c>
      <c r="CN22" s="73"/>
      <c r="CO22" s="35"/>
      <c r="CP22" s="35"/>
      <c r="CQ22" s="176"/>
      <c r="CR22" s="332">
        <v>0</v>
      </c>
      <c r="CS22" s="73"/>
      <c r="CT22" s="35"/>
      <c r="CU22" s="35"/>
      <c r="CV22" s="176"/>
      <c r="CW22" s="332">
        <v>0</v>
      </c>
      <c r="CX22" s="66"/>
      <c r="CY22" s="3"/>
      <c r="CZ22" s="3"/>
      <c r="DA22" s="101"/>
      <c r="DB22" s="342">
        <v>0</v>
      </c>
      <c r="DC22" s="73"/>
      <c r="DD22" s="35"/>
      <c r="DE22" s="35"/>
      <c r="DF22" s="176"/>
      <c r="DG22" s="332">
        <v>0</v>
      </c>
      <c r="DH22" s="335">
        <v>0</v>
      </c>
      <c r="DI22" s="343">
        <v>0</v>
      </c>
      <c r="DJ22" s="343">
        <v>0</v>
      </c>
      <c r="DK22" s="343">
        <v>0</v>
      </c>
      <c r="DL22" s="343">
        <v>0</v>
      </c>
      <c r="DM22" s="336">
        <v>0</v>
      </c>
      <c r="DN22" s="336">
        <v>0</v>
      </c>
      <c r="DO22" s="93">
        <f>DG22+DB22+CW22+CR22+CM22+CH22+CC22+BX22+BS22+BN22</f>
        <v>0</v>
      </c>
      <c r="DP22" s="90"/>
      <c r="DQ22" s="180">
        <f t="shared" si="20"/>
        <v>886</v>
      </c>
      <c r="DR22" s="182">
        <v>18</v>
      </c>
    </row>
    <row r="23" spans="1:122" ht="16.5" customHeight="1">
      <c r="A23" s="16">
        <v>19</v>
      </c>
      <c r="B23" s="17" t="s">
        <v>12</v>
      </c>
      <c r="C23" s="5"/>
      <c r="D23" s="3"/>
      <c r="E23" s="3"/>
      <c r="F23" s="101"/>
      <c r="G23" s="332">
        <f t="shared" si="0"/>
        <v>0</v>
      </c>
      <c r="H23" s="66"/>
      <c r="I23" s="3"/>
      <c r="J23" s="3"/>
      <c r="K23" s="101"/>
      <c r="L23" s="332">
        <f t="shared" ref="L23:L41" si="21">K23+J23+I23+H23</f>
        <v>0</v>
      </c>
      <c r="M23" s="66"/>
      <c r="N23" s="3"/>
      <c r="O23" s="3"/>
      <c r="P23" s="101"/>
      <c r="Q23" s="332">
        <f t="shared" ref="Q23:Q41" si="22">P23+O23+N23+M23</f>
        <v>0</v>
      </c>
      <c r="R23" s="66"/>
      <c r="S23" s="3"/>
      <c r="T23" s="3"/>
      <c r="U23" s="101"/>
      <c r="V23" s="332">
        <f>U23+T23+S23+R23</f>
        <v>0</v>
      </c>
      <c r="W23" s="66"/>
      <c r="X23" s="3"/>
      <c r="Y23" s="3"/>
      <c r="Z23" s="101"/>
      <c r="AA23" s="332">
        <f t="shared" ref="AA23:AA41" si="23">Z23+Y23+X23+W23</f>
        <v>0</v>
      </c>
      <c r="AB23" s="66"/>
      <c r="AC23" s="3"/>
      <c r="AD23" s="3"/>
      <c r="AE23" s="101"/>
      <c r="AF23" s="332">
        <f t="shared" ref="AF23:AF41" si="24">AE23+AD23+AC23+AB23</f>
        <v>0</v>
      </c>
      <c r="AG23" s="66"/>
      <c r="AH23" s="3"/>
      <c r="AI23" s="3"/>
      <c r="AJ23" s="101"/>
      <c r="AK23" s="332">
        <f t="shared" ref="AK23:AK41" si="25">AJ23+AI23+AH23+AG23</f>
        <v>0</v>
      </c>
      <c r="AL23" s="66"/>
      <c r="AM23" s="3"/>
      <c r="AN23" s="3"/>
      <c r="AO23" s="101"/>
      <c r="AP23" s="333">
        <f t="shared" ref="AP23:AP41" si="26">AO23+AN23+AM23+AL23</f>
        <v>0</v>
      </c>
      <c r="AQ23" s="5"/>
      <c r="AR23" s="3"/>
      <c r="AS23" s="3"/>
      <c r="AT23" s="6"/>
      <c r="AU23" s="338">
        <f t="shared" si="8"/>
        <v>0</v>
      </c>
      <c r="AV23" s="5"/>
      <c r="AW23" s="3"/>
      <c r="AX23" s="3"/>
      <c r="AY23" s="6"/>
      <c r="AZ23" s="338">
        <f t="shared" ref="AZ23:AZ41" si="27">AY23+AX23+AW23+AV23</f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6">
        <v>0</v>
      </c>
      <c r="BG23" s="336">
        <v>0</v>
      </c>
      <c r="BH23" s="92">
        <v>0</v>
      </c>
      <c r="BI23" s="86"/>
      <c r="BJ23" s="5"/>
      <c r="BK23" s="3"/>
      <c r="BL23" s="3"/>
      <c r="BM23" s="101"/>
      <c r="BN23" s="332">
        <f t="shared" ref="BN23:BN41" si="28">BM23+BL23+BK23+BJ23</f>
        <v>0</v>
      </c>
      <c r="BO23" s="66"/>
      <c r="BP23" s="3"/>
      <c r="BQ23" s="3"/>
      <c r="BR23" s="101"/>
      <c r="BS23" s="332">
        <f t="shared" ref="BS23:BS41" si="29">BR23+BQ23+BP23+BO23</f>
        <v>0</v>
      </c>
      <c r="BT23" s="66"/>
      <c r="BU23" s="3"/>
      <c r="BV23" s="3"/>
      <c r="BW23" s="101"/>
      <c r="BX23" s="332">
        <f t="shared" ref="BX23:BX41" si="30">BW23+BV23+BU23+BT23</f>
        <v>0</v>
      </c>
      <c r="BY23" s="66">
        <v>86</v>
      </c>
      <c r="BZ23" s="3">
        <v>85</v>
      </c>
      <c r="CA23" s="3"/>
      <c r="CB23" s="101"/>
      <c r="CC23" s="332">
        <f t="shared" ref="CC23:CC41" si="31">CB23+CA23+BZ23+BY23</f>
        <v>171</v>
      </c>
      <c r="CD23" s="66">
        <v>95</v>
      </c>
      <c r="CE23" s="3"/>
      <c r="CF23" s="3"/>
      <c r="CG23" s="101"/>
      <c r="CH23" s="332">
        <f t="shared" ref="CH23:CH41" si="32">CG23+CF23+CE23+CD23</f>
        <v>95</v>
      </c>
      <c r="CI23" s="66">
        <v>103</v>
      </c>
      <c r="CJ23" s="3"/>
      <c r="CK23" s="3"/>
      <c r="CL23" s="101"/>
      <c r="CM23" s="332">
        <f t="shared" ref="CM23:CM41" si="33">CL23+CK23+CJ23+CI23</f>
        <v>103</v>
      </c>
      <c r="CN23" s="66"/>
      <c r="CO23" s="3"/>
      <c r="CP23" s="3"/>
      <c r="CQ23" s="101"/>
      <c r="CR23" s="338">
        <f t="shared" ref="CR23:CR41" si="34">CQ23+CP23+CO23+CN23</f>
        <v>0</v>
      </c>
      <c r="CS23" s="66"/>
      <c r="CT23" s="3"/>
      <c r="CU23" s="3"/>
      <c r="CV23" s="101"/>
      <c r="CW23" s="338">
        <f>CV23+CU23+CT23+CS23</f>
        <v>0</v>
      </c>
      <c r="CX23" s="66">
        <v>115</v>
      </c>
      <c r="CY23" s="3"/>
      <c r="CZ23" s="3"/>
      <c r="DA23" s="101"/>
      <c r="DB23" s="342">
        <f t="shared" ref="DB23:DB41" si="35">DA23+CZ23+CY23+CX23</f>
        <v>115</v>
      </c>
      <c r="DC23" s="66"/>
      <c r="DD23" s="3"/>
      <c r="DE23" s="3"/>
      <c r="DF23" s="101"/>
      <c r="DG23" s="332">
        <f t="shared" ref="DG23:DG41" si="36">DF23+DE23+DD23+DC23</f>
        <v>0</v>
      </c>
      <c r="DH23" s="335">
        <v>166</v>
      </c>
      <c r="DI23" s="335">
        <v>0</v>
      </c>
      <c r="DJ23" s="335">
        <v>0</v>
      </c>
      <c r="DK23" s="335">
        <v>0</v>
      </c>
      <c r="DL23" s="335">
        <v>0</v>
      </c>
      <c r="DM23" s="336">
        <v>0</v>
      </c>
      <c r="DN23" s="336">
        <v>0</v>
      </c>
      <c r="DO23" s="93">
        <f>DH23+DB23+CM23+CH23+CC23</f>
        <v>650</v>
      </c>
      <c r="DP23" s="90">
        <v>16</v>
      </c>
      <c r="DQ23" s="180">
        <f t="shared" si="20"/>
        <v>650</v>
      </c>
      <c r="DR23" s="181">
        <v>19</v>
      </c>
    </row>
    <row r="24" spans="1:122" ht="16.5" customHeight="1">
      <c r="A24" s="16">
        <v>20</v>
      </c>
      <c r="B24" s="19" t="s">
        <v>8</v>
      </c>
      <c r="C24" s="5">
        <v>69</v>
      </c>
      <c r="D24" s="3">
        <v>66</v>
      </c>
      <c r="E24" s="3"/>
      <c r="F24" s="101"/>
      <c r="G24" s="332">
        <f t="shared" si="0"/>
        <v>135</v>
      </c>
      <c r="H24" s="66"/>
      <c r="I24" s="3"/>
      <c r="J24" s="3"/>
      <c r="K24" s="101"/>
      <c r="L24" s="332">
        <f t="shared" si="21"/>
        <v>0</v>
      </c>
      <c r="M24" s="66">
        <v>96</v>
      </c>
      <c r="N24" s="3">
        <v>78</v>
      </c>
      <c r="O24" s="3"/>
      <c r="P24" s="101"/>
      <c r="Q24" s="332">
        <f t="shared" si="22"/>
        <v>174</v>
      </c>
      <c r="R24" s="66">
        <v>65</v>
      </c>
      <c r="S24" s="3">
        <v>61</v>
      </c>
      <c r="T24" s="3"/>
      <c r="U24" s="101"/>
      <c r="V24" s="332">
        <f>U24+T24+S24+R24</f>
        <v>126</v>
      </c>
      <c r="W24" s="66"/>
      <c r="X24" s="3"/>
      <c r="Y24" s="3"/>
      <c r="Z24" s="101"/>
      <c r="AA24" s="332">
        <f t="shared" si="23"/>
        <v>0</v>
      </c>
      <c r="AB24" s="66"/>
      <c r="AC24" s="3"/>
      <c r="AD24" s="3"/>
      <c r="AE24" s="101"/>
      <c r="AF24" s="332">
        <f t="shared" si="24"/>
        <v>0</v>
      </c>
      <c r="AG24" s="66"/>
      <c r="AH24" s="3"/>
      <c r="AI24" s="3"/>
      <c r="AJ24" s="101"/>
      <c r="AK24" s="332">
        <f t="shared" si="25"/>
        <v>0</v>
      </c>
      <c r="AL24" s="66"/>
      <c r="AM24" s="3"/>
      <c r="AN24" s="3"/>
      <c r="AO24" s="101"/>
      <c r="AP24" s="333">
        <f t="shared" si="26"/>
        <v>0</v>
      </c>
      <c r="AQ24" s="5"/>
      <c r="AR24" s="3"/>
      <c r="AS24" s="3"/>
      <c r="AT24" s="6"/>
      <c r="AU24" s="338">
        <f t="shared" si="8"/>
        <v>0</v>
      </c>
      <c r="AV24" s="5"/>
      <c r="AW24" s="3"/>
      <c r="AX24" s="3"/>
      <c r="AY24" s="6"/>
      <c r="AZ24" s="338">
        <f t="shared" si="27"/>
        <v>0</v>
      </c>
      <c r="BA24" s="335">
        <v>0</v>
      </c>
      <c r="BB24" s="335">
        <v>0</v>
      </c>
      <c r="BC24" s="335">
        <v>0</v>
      </c>
      <c r="BD24" s="335">
        <v>0</v>
      </c>
      <c r="BE24" s="335">
        <v>0</v>
      </c>
      <c r="BF24" s="336">
        <v>0</v>
      </c>
      <c r="BG24" s="336">
        <v>0</v>
      </c>
      <c r="BH24" s="92">
        <f>V24+Q24+G24</f>
        <v>435</v>
      </c>
      <c r="BI24" s="88">
        <v>17</v>
      </c>
      <c r="BJ24" s="5"/>
      <c r="BK24" s="3"/>
      <c r="BL24" s="3"/>
      <c r="BM24" s="101"/>
      <c r="BN24" s="332">
        <f t="shared" si="28"/>
        <v>0</v>
      </c>
      <c r="BO24" s="66"/>
      <c r="BP24" s="3"/>
      <c r="BQ24" s="3"/>
      <c r="BR24" s="101"/>
      <c r="BS24" s="332">
        <f t="shared" si="29"/>
        <v>0</v>
      </c>
      <c r="BT24" s="66"/>
      <c r="BU24" s="3"/>
      <c r="BV24" s="3"/>
      <c r="BW24" s="101"/>
      <c r="BX24" s="332">
        <f t="shared" si="30"/>
        <v>0</v>
      </c>
      <c r="BY24" s="66"/>
      <c r="BZ24" s="3"/>
      <c r="CA24" s="3"/>
      <c r="CB24" s="101"/>
      <c r="CC24" s="332">
        <f t="shared" si="31"/>
        <v>0</v>
      </c>
      <c r="CD24" s="66"/>
      <c r="CE24" s="3"/>
      <c r="CF24" s="3"/>
      <c r="CG24" s="101"/>
      <c r="CH24" s="332">
        <f t="shared" si="32"/>
        <v>0</v>
      </c>
      <c r="CI24" s="66"/>
      <c r="CJ24" s="3"/>
      <c r="CK24" s="3"/>
      <c r="CL24" s="101"/>
      <c r="CM24" s="332">
        <f t="shared" si="33"/>
        <v>0</v>
      </c>
      <c r="CN24" s="66"/>
      <c r="CO24" s="3"/>
      <c r="CP24" s="3"/>
      <c r="CQ24" s="101"/>
      <c r="CR24" s="332">
        <f t="shared" si="34"/>
        <v>0</v>
      </c>
      <c r="CS24" s="66"/>
      <c r="CT24" s="3"/>
      <c r="CU24" s="3"/>
      <c r="CV24" s="101"/>
      <c r="CW24" s="332">
        <f>CV24+CU24+CT24+CS24</f>
        <v>0</v>
      </c>
      <c r="CX24" s="66"/>
      <c r="CY24" s="3"/>
      <c r="CZ24" s="3"/>
      <c r="DA24" s="101"/>
      <c r="DB24" s="344">
        <f t="shared" si="35"/>
        <v>0</v>
      </c>
      <c r="DC24" s="66"/>
      <c r="DD24" s="3"/>
      <c r="DE24" s="3"/>
      <c r="DF24" s="101"/>
      <c r="DG24" s="338">
        <f t="shared" si="36"/>
        <v>0</v>
      </c>
      <c r="DH24" s="335">
        <v>0</v>
      </c>
      <c r="DI24" s="335">
        <v>0</v>
      </c>
      <c r="DJ24" s="335">
        <v>0</v>
      </c>
      <c r="DK24" s="335">
        <v>0</v>
      </c>
      <c r="DL24" s="335">
        <v>0</v>
      </c>
      <c r="DM24" s="336">
        <v>0</v>
      </c>
      <c r="DN24" s="336">
        <v>0</v>
      </c>
      <c r="DO24" s="93">
        <v>0</v>
      </c>
      <c r="DP24" s="87"/>
      <c r="DQ24" s="180">
        <f t="shared" si="20"/>
        <v>435</v>
      </c>
      <c r="DR24" s="182">
        <v>20</v>
      </c>
    </row>
    <row r="25" spans="1:122" ht="16.5" customHeight="1">
      <c r="A25" s="16">
        <v>21</v>
      </c>
      <c r="B25" s="17" t="s">
        <v>7</v>
      </c>
      <c r="C25" s="5"/>
      <c r="D25" s="3"/>
      <c r="E25" s="3"/>
      <c r="F25" s="101"/>
      <c r="G25" s="332">
        <f t="shared" si="0"/>
        <v>0</v>
      </c>
      <c r="H25" s="66"/>
      <c r="I25" s="3"/>
      <c r="J25" s="3"/>
      <c r="K25" s="101"/>
      <c r="L25" s="338">
        <f t="shared" si="21"/>
        <v>0</v>
      </c>
      <c r="M25" s="66"/>
      <c r="N25" s="3"/>
      <c r="O25" s="3"/>
      <c r="P25" s="101"/>
      <c r="Q25" s="332">
        <f t="shared" si="22"/>
        <v>0</v>
      </c>
      <c r="R25" s="66"/>
      <c r="S25" s="3"/>
      <c r="T25" s="3"/>
      <c r="U25" s="101"/>
      <c r="V25" s="332">
        <f>U25+T25+S25+R25</f>
        <v>0</v>
      </c>
      <c r="W25" s="66"/>
      <c r="X25" s="3"/>
      <c r="Y25" s="3"/>
      <c r="Z25" s="101"/>
      <c r="AA25" s="332">
        <f t="shared" si="23"/>
        <v>0</v>
      </c>
      <c r="AB25" s="66"/>
      <c r="AC25" s="3"/>
      <c r="AD25" s="3"/>
      <c r="AE25" s="101"/>
      <c r="AF25" s="332">
        <f t="shared" si="24"/>
        <v>0</v>
      </c>
      <c r="AG25" s="66"/>
      <c r="AH25" s="3"/>
      <c r="AI25" s="3"/>
      <c r="AJ25" s="101"/>
      <c r="AK25" s="332">
        <f t="shared" si="25"/>
        <v>0</v>
      </c>
      <c r="AL25" s="66"/>
      <c r="AM25" s="3"/>
      <c r="AN25" s="3"/>
      <c r="AO25" s="101"/>
      <c r="AP25" s="339">
        <f t="shared" si="26"/>
        <v>0</v>
      </c>
      <c r="AQ25" s="5"/>
      <c r="AR25" s="3"/>
      <c r="AS25" s="3"/>
      <c r="AT25" s="6"/>
      <c r="AU25" s="332">
        <f t="shared" si="8"/>
        <v>0</v>
      </c>
      <c r="AV25" s="5"/>
      <c r="AW25" s="3"/>
      <c r="AX25" s="3"/>
      <c r="AY25" s="6"/>
      <c r="AZ25" s="332">
        <f t="shared" si="27"/>
        <v>0</v>
      </c>
      <c r="BA25" s="293">
        <v>0</v>
      </c>
      <c r="BB25" s="292">
        <v>0</v>
      </c>
      <c r="BC25" s="335">
        <v>0</v>
      </c>
      <c r="BD25" s="335">
        <v>0</v>
      </c>
      <c r="BE25" s="336">
        <v>0</v>
      </c>
      <c r="BF25" s="336">
        <v>0</v>
      </c>
      <c r="BG25" s="335">
        <v>0</v>
      </c>
      <c r="BH25" s="92">
        <v>0</v>
      </c>
      <c r="BI25" s="88"/>
      <c r="BJ25" s="5">
        <v>77</v>
      </c>
      <c r="BK25" s="3"/>
      <c r="BL25" s="3"/>
      <c r="BM25" s="101"/>
      <c r="BN25" s="332">
        <f t="shared" si="28"/>
        <v>77</v>
      </c>
      <c r="BO25" s="66"/>
      <c r="BP25" s="3"/>
      <c r="BQ25" s="3"/>
      <c r="BR25" s="101"/>
      <c r="BS25" s="332">
        <f t="shared" si="29"/>
        <v>0</v>
      </c>
      <c r="BT25" s="66">
        <v>88</v>
      </c>
      <c r="BU25" s="3"/>
      <c r="BV25" s="3"/>
      <c r="BW25" s="101"/>
      <c r="BX25" s="332">
        <f t="shared" si="30"/>
        <v>88</v>
      </c>
      <c r="BY25" s="66">
        <v>98</v>
      </c>
      <c r="BZ25" s="3"/>
      <c r="CA25" s="3"/>
      <c r="CB25" s="101"/>
      <c r="CC25" s="332">
        <f t="shared" si="31"/>
        <v>98</v>
      </c>
      <c r="CD25" s="66">
        <v>78</v>
      </c>
      <c r="CE25" s="3"/>
      <c r="CF25" s="3"/>
      <c r="CG25" s="101"/>
      <c r="CH25" s="332">
        <f t="shared" si="32"/>
        <v>78</v>
      </c>
      <c r="CI25" s="66">
        <v>79</v>
      </c>
      <c r="CJ25" s="3"/>
      <c r="CK25" s="3"/>
      <c r="CL25" s="101"/>
      <c r="CM25" s="332">
        <f t="shared" si="33"/>
        <v>79</v>
      </c>
      <c r="CN25" s="66"/>
      <c r="CO25" s="3"/>
      <c r="CP25" s="3"/>
      <c r="CQ25" s="101"/>
      <c r="CR25" s="332">
        <f t="shared" si="34"/>
        <v>0</v>
      </c>
      <c r="CS25" s="66"/>
      <c r="CT25" s="3"/>
      <c r="CU25" s="3"/>
      <c r="CV25" s="101"/>
      <c r="CW25" s="332">
        <f>CV25+CU25+CT25+CS25</f>
        <v>0</v>
      </c>
      <c r="CX25" s="66"/>
      <c r="CY25" s="3"/>
      <c r="CZ25" s="3"/>
      <c r="DA25" s="101"/>
      <c r="DB25" s="344">
        <f t="shared" si="35"/>
        <v>0</v>
      </c>
      <c r="DC25" s="66"/>
      <c r="DD25" s="3"/>
      <c r="DE25" s="3"/>
      <c r="DF25" s="101"/>
      <c r="DG25" s="338">
        <f t="shared" si="36"/>
        <v>0</v>
      </c>
      <c r="DH25" s="335">
        <v>0</v>
      </c>
      <c r="DI25" s="343">
        <v>0</v>
      </c>
      <c r="DJ25" s="335">
        <v>0</v>
      </c>
      <c r="DK25" s="335">
        <v>0</v>
      </c>
      <c r="DL25" s="335">
        <v>0</v>
      </c>
      <c r="DM25" s="336">
        <v>0</v>
      </c>
      <c r="DN25" s="336">
        <v>0</v>
      </c>
      <c r="DO25" s="93">
        <f>CM25+CH25+CC25+BX25+BS25+BN25</f>
        <v>420</v>
      </c>
      <c r="DP25" s="87">
        <v>18</v>
      </c>
      <c r="DQ25" s="180">
        <f t="shared" si="20"/>
        <v>420</v>
      </c>
      <c r="DR25" s="182">
        <v>21</v>
      </c>
    </row>
    <row r="26" spans="1:122" ht="16.5" customHeight="1">
      <c r="A26" s="16">
        <v>22</v>
      </c>
      <c r="B26" s="17" t="s">
        <v>27</v>
      </c>
      <c r="C26" s="3">
        <v>55</v>
      </c>
      <c r="D26" s="3"/>
      <c r="E26" s="3"/>
      <c r="F26" s="346"/>
      <c r="G26" s="332">
        <f t="shared" si="0"/>
        <v>55</v>
      </c>
      <c r="H26" s="66">
        <v>55.5</v>
      </c>
      <c r="I26" s="3"/>
      <c r="J26" s="3"/>
      <c r="K26" s="346"/>
      <c r="L26" s="332">
        <f t="shared" si="21"/>
        <v>55.5</v>
      </c>
      <c r="M26" s="66">
        <v>35</v>
      </c>
      <c r="N26" s="3"/>
      <c r="O26" s="3"/>
      <c r="P26" s="101"/>
      <c r="Q26" s="332">
        <f t="shared" si="22"/>
        <v>35</v>
      </c>
      <c r="R26" s="66">
        <v>37</v>
      </c>
      <c r="S26" s="3"/>
      <c r="T26" s="3"/>
      <c r="U26" s="101"/>
      <c r="V26" s="332">
        <f>U26+T26+S26+R26</f>
        <v>37</v>
      </c>
      <c r="W26" s="66">
        <v>49.5</v>
      </c>
      <c r="X26" s="3"/>
      <c r="Y26" s="3"/>
      <c r="Z26" s="101"/>
      <c r="AA26" s="332">
        <f t="shared" si="23"/>
        <v>49.5</v>
      </c>
      <c r="AB26" s="66">
        <v>51</v>
      </c>
      <c r="AC26" s="3"/>
      <c r="AD26" s="3"/>
      <c r="AE26" s="101"/>
      <c r="AF26" s="332">
        <f t="shared" si="24"/>
        <v>51</v>
      </c>
      <c r="AG26" s="66"/>
      <c r="AH26" s="3"/>
      <c r="AI26" s="3"/>
      <c r="AJ26" s="101"/>
      <c r="AK26" s="332">
        <f t="shared" si="25"/>
        <v>0</v>
      </c>
      <c r="AL26" s="66"/>
      <c r="AM26" s="3"/>
      <c r="AN26" s="3"/>
      <c r="AO26" s="101"/>
      <c r="AP26" s="339">
        <f t="shared" si="26"/>
        <v>0</v>
      </c>
      <c r="AQ26" s="5"/>
      <c r="AR26" s="3"/>
      <c r="AS26" s="3"/>
      <c r="AT26" s="6"/>
      <c r="AU26" s="338">
        <f t="shared" si="8"/>
        <v>0</v>
      </c>
      <c r="AV26" s="5">
        <v>53</v>
      </c>
      <c r="AW26" s="3"/>
      <c r="AX26" s="3"/>
      <c r="AY26" s="6"/>
      <c r="AZ26" s="332">
        <f t="shared" si="27"/>
        <v>53</v>
      </c>
      <c r="BA26" s="293">
        <v>0</v>
      </c>
      <c r="BB26" s="335">
        <v>0</v>
      </c>
      <c r="BC26" s="335">
        <v>0</v>
      </c>
      <c r="BD26" s="292">
        <v>55</v>
      </c>
      <c r="BE26" s="292">
        <v>0</v>
      </c>
      <c r="BF26" s="336">
        <v>0</v>
      </c>
      <c r="BG26" s="336">
        <v>0</v>
      </c>
      <c r="BH26" s="92">
        <f>BD26+AZ26+AF26+AA26+V26+Q26+L26+G26</f>
        <v>391</v>
      </c>
      <c r="BI26" s="86">
        <v>18</v>
      </c>
      <c r="BJ26" s="5"/>
      <c r="BK26" s="3"/>
      <c r="BL26" s="3"/>
      <c r="BM26" s="101"/>
      <c r="BN26" s="332">
        <f t="shared" si="28"/>
        <v>0</v>
      </c>
      <c r="BO26" s="66"/>
      <c r="BP26" s="3"/>
      <c r="BQ26" s="3"/>
      <c r="BR26" s="101"/>
      <c r="BS26" s="332">
        <f t="shared" si="29"/>
        <v>0</v>
      </c>
      <c r="BT26" s="66"/>
      <c r="BU26" s="3"/>
      <c r="BV26" s="3"/>
      <c r="BW26" s="101"/>
      <c r="BX26" s="332">
        <f t="shared" si="30"/>
        <v>0</v>
      </c>
      <c r="BY26" s="66"/>
      <c r="BZ26" s="3"/>
      <c r="CA26" s="3"/>
      <c r="CB26" s="101"/>
      <c r="CC26" s="332">
        <f t="shared" si="31"/>
        <v>0</v>
      </c>
      <c r="CD26" s="66"/>
      <c r="CE26" s="3"/>
      <c r="CF26" s="3"/>
      <c r="CG26" s="101"/>
      <c r="CH26" s="332">
        <f t="shared" si="32"/>
        <v>0</v>
      </c>
      <c r="CI26" s="66"/>
      <c r="CJ26" s="3"/>
      <c r="CK26" s="48"/>
      <c r="CL26" s="101"/>
      <c r="CM26" s="332">
        <f t="shared" si="33"/>
        <v>0</v>
      </c>
      <c r="CN26" s="66"/>
      <c r="CO26" s="3"/>
      <c r="CP26" s="3"/>
      <c r="CQ26" s="101"/>
      <c r="CR26" s="332">
        <f t="shared" si="34"/>
        <v>0</v>
      </c>
      <c r="CS26" s="66"/>
      <c r="CT26" s="3"/>
      <c r="CU26" s="3"/>
      <c r="CV26" s="101"/>
      <c r="CW26" s="332">
        <f>CV26+CU26+CT26+CS26</f>
        <v>0</v>
      </c>
      <c r="CX26" s="66"/>
      <c r="CY26" s="3"/>
      <c r="CZ26" s="3"/>
      <c r="DA26" s="101"/>
      <c r="DB26" s="344">
        <f t="shared" si="35"/>
        <v>0</v>
      </c>
      <c r="DC26" s="66"/>
      <c r="DD26" s="3"/>
      <c r="DE26" s="3"/>
      <c r="DF26" s="101"/>
      <c r="DG26" s="338">
        <f t="shared" si="36"/>
        <v>0</v>
      </c>
      <c r="DH26" s="335">
        <v>0</v>
      </c>
      <c r="DI26" s="335">
        <v>0</v>
      </c>
      <c r="DJ26" s="335">
        <v>0</v>
      </c>
      <c r="DK26" s="292">
        <v>0</v>
      </c>
      <c r="DL26" s="343">
        <v>0</v>
      </c>
      <c r="DM26" s="336">
        <v>0</v>
      </c>
      <c r="DN26" s="336">
        <v>0</v>
      </c>
      <c r="DO26" s="94">
        <v>0</v>
      </c>
      <c r="DP26" s="87"/>
      <c r="DQ26" s="180">
        <f t="shared" si="20"/>
        <v>391</v>
      </c>
      <c r="DR26" s="181">
        <v>22</v>
      </c>
    </row>
    <row r="27" spans="1:122" ht="16.5" customHeight="1">
      <c r="A27" s="16">
        <v>23</v>
      </c>
      <c r="B27" s="18" t="s">
        <v>24</v>
      </c>
      <c r="C27" s="66">
        <v>80</v>
      </c>
      <c r="D27" s="3"/>
      <c r="E27" s="3"/>
      <c r="F27" s="346"/>
      <c r="G27" s="332">
        <f t="shared" si="0"/>
        <v>80</v>
      </c>
      <c r="H27" s="66"/>
      <c r="I27" s="3"/>
      <c r="J27" s="3"/>
      <c r="K27" s="346"/>
      <c r="L27" s="332">
        <f t="shared" si="21"/>
        <v>0</v>
      </c>
      <c r="M27" s="66">
        <v>91</v>
      </c>
      <c r="N27" s="3"/>
      <c r="O27" s="3"/>
      <c r="P27" s="101"/>
      <c r="Q27" s="332">
        <f t="shared" si="22"/>
        <v>91</v>
      </c>
      <c r="R27" s="66">
        <v>102</v>
      </c>
      <c r="S27" s="3"/>
      <c r="T27" s="3"/>
      <c r="U27" s="101"/>
      <c r="V27" s="332">
        <f>U27+T27+S27+R27</f>
        <v>102</v>
      </c>
      <c r="W27" s="66"/>
      <c r="X27" s="3"/>
      <c r="Y27" s="3"/>
      <c r="Z27" s="101"/>
      <c r="AA27" s="332">
        <f t="shared" si="23"/>
        <v>0</v>
      </c>
      <c r="AB27" s="66"/>
      <c r="AC27" s="3"/>
      <c r="AD27" s="3"/>
      <c r="AE27" s="101"/>
      <c r="AF27" s="332">
        <f t="shared" si="24"/>
        <v>0</v>
      </c>
      <c r="AG27" s="66"/>
      <c r="AH27" s="3"/>
      <c r="AI27" s="3"/>
      <c r="AJ27" s="101"/>
      <c r="AK27" s="332">
        <f t="shared" si="25"/>
        <v>0</v>
      </c>
      <c r="AL27" s="66"/>
      <c r="AM27" s="3"/>
      <c r="AN27" s="3"/>
      <c r="AO27" s="101"/>
      <c r="AP27" s="333">
        <f t="shared" si="26"/>
        <v>0</v>
      </c>
      <c r="AQ27" s="5"/>
      <c r="AR27" s="3"/>
      <c r="AS27" s="3"/>
      <c r="AT27" s="6"/>
      <c r="AU27" s="338">
        <f t="shared" si="8"/>
        <v>0</v>
      </c>
      <c r="AV27" s="5"/>
      <c r="AW27" s="3"/>
      <c r="AX27" s="3"/>
      <c r="AY27" s="6"/>
      <c r="AZ27" s="338">
        <f t="shared" si="27"/>
        <v>0</v>
      </c>
      <c r="BA27" s="335">
        <v>0</v>
      </c>
      <c r="BB27" s="335">
        <v>0</v>
      </c>
      <c r="BC27" s="335">
        <v>0</v>
      </c>
      <c r="BD27" s="292">
        <v>0</v>
      </c>
      <c r="BE27" s="335">
        <v>0</v>
      </c>
      <c r="BF27" s="336">
        <v>0</v>
      </c>
      <c r="BG27" s="336">
        <v>0</v>
      </c>
      <c r="BH27" s="92">
        <f>V27+Q27+G27</f>
        <v>273</v>
      </c>
      <c r="BI27" s="88">
        <v>20</v>
      </c>
      <c r="BJ27" s="5"/>
      <c r="BK27" s="3"/>
      <c r="BL27" s="3"/>
      <c r="BM27" s="101"/>
      <c r="BN27" s="332">
        <f t="shared" si="28"/>
        <v>0</v>
      </c>
      <c r="BO27" s="66"/>
      <c r="BP27" s="3"/>
      <c r="BQ27" s="3"/>
      <c r="BR27" s="101"/>
      <c r="BS27" s="332">
        <f t="shared" si="29"/>
        <v>0</v>
      </c>
      <c r="BT27" s="66"/>
      <c r="BU27" s="3"/>
      <c r="BV27" s="3"/>
      <c r="BW27" s="101"/>
      <c r="BX27" s="332">
        <f t="shared" si="30"/>
        <v>0</v>
      </c>
      <c r="BY27" s="66">
        <v>101</v>
      </c>
      <c r="BZ27" s="3"/>
      <c r="CA27" s="3"/>
      <c r="CB27" s="101"/>
      <c r="CC27" s="332">
        <f t="shared" si="31"/>
        <v>101</v>
      </c>
      <c r="CD27" s="66"/>
      <c r="CE27" s="3"/>
      <c r="CF27" s="3"/>
      <c r="CG27" s="101"/>
      <c r="CH27" s="332">
        <f t="shared" si="32"/>
        <v>0</v>
      </c>
      <c r="CI27" s="66"/>
      <c r="CJ27" s="3"/>
      <c r="CK27" s="3"/>
      <c r="CL27" s="101"/>
      <c r="CM27" s="332">
        <f t="shared" si="33"/>
        <v>0</v>
      </c>
      <c r="CN27" s="66"/>
      <c r="CO27" s="3"/>
      <c r="CP27" s="3"/>
      <c r="CQ27" s="101"/>
      <c r="CR27" s="332">
        <f t="shared" si="34"/>
        <v>0</v>
      </c>
      <c r="CS27" s="66"/>
      <c r="CT27" s="3"/>
      <c r="CU27" s="3"/>
      <c r="CV27" s="101"/>
      <c r="CW27" s="332">
        <f>CV27+CU27+CT27+CS27</f>
        <v>0</v>
      </c>
      <c r="CX27" s="66"/>
      <c r="CY27" s="3"/>
      <c r="CZ27" s="3"/>
      <c r="DA27" s="101"/>
      <c r="DB27" s="344">
        <f t="shared" si="35"/>
        <v>0</v>
      </c>
      <c r="DC27" s="66"/>
      <c r="DD27" s="3"/>
      <c r="DE27" s="3"/>
      <c r="DF27" s="101"/>
      <c r="DG27" s="338">
        <f t="shared" si="36"/>
        <v>0</v>
      </c>
      <c r="DH27" s="335">
        <v>0</v>
      </c>
      <c r="DI27" s="335">
        <v>0</v>
      </c>
      <c r="DJ27" s="335">
        <v>0</v>
      </c>
      <c r="DK27" s="335">
        <v>0</v>
      </c>
      <c r="DL27" s="335">
        <v>0</v>
      </c>
      <c r="DM27" s="336">
        <v>0</v>
      </c>
      <c r="DN27" s="336">
        <v>0</v>
      </c>
      <c r="DO27" s="93">
        <f>CC27</f>
        <v>101</v>
      </c>
      <c r="DP27" s="87">
        <v>21</v>
      </c>
      <c r="DQ27" s="180">
        <f t="shared" si="20"/>
        <v>374</v>
      </c>
      <c r="DR27" s="182">
        <v>23</v>
      </c>
    </row>
    <row r="28" spans="1:122" ht="16.5" customHeight="1">
      <c r="A28" s="16">
        <v>24</v>
      </c>
      <c r="B28" s="17" t="s">
        <v>4</v>
      </c>
      <c r="C28" s="5">
        <v>73</v>
      </c>
      <c r="D28" s="3"/>
      <c r="E28" s="3"/>
      <c r="F28" s="101"/>
      <c r="G28" s="332">
        <f t="shared" si="0"/>
        <v>73</v>
      </c>
      <c r="H28" s="66"/>
      <c r="I28" s="3"/>
      <c r="J28" s="3"/>
      <c r="K28" s="101"/>
      <c r="L28" s="332">
        <f t="shared" si="21"/>
        <v>0</v>
      </c>
      <c r="M28" s="66">
        <v>71.5</v>
      </c>
      <c r="N28" s="3"/>
      <c r="O28" s="3"/>
      <c r="P28" s="101"/>
      <c r="Q28" s="332">
        <f t="shared" si="22"/>
        <v>71.5</v>
      </c>
      <c r="R28" s="66">
        <v>73</v>
      </c>
      <c r="S28" s="3"/>
      <c r="T28" s="3"/>
      <c r="U28" s="101"/>
      <c r="V28" s="332">
        <f>Y30</f>
        <v>0</v>
      </c>
      <c r="W28" s="66"/>
      <c r="X28" s="3"/>
      <c r="Y28" s="3"/>
      <c r="Z28" s="101"/>
      <c r="AA28" s="332">
        <f t="shared" si="23"/>
        <v>0</v>
      </c>
      <c r="AB28" s="66"/>
      <c r="AC28" s="3"/>
      <c r="AD28" s="3"/>
      <c r="AE28" s="101"/>
      <c r="AF28" s="332">
        <f t="shared" si="24"/>
        <v>0</v>
      </c>
      <c r="AG28" s="66"/>
      <c r="AH28" s="3"/>
      <c r="AI28" s="3"/>
      <c r="AJ28" s="101"/>
      <c r="AK28" s="332">
        <f t="shared" si="25"/>
        <v>0</v>
      </c>
      <c r="AL28" s="66"/>
      <c r="AM28" s="3"/>
      <c r="AN28" s="3"/>
      <c r="AO28" s="101"/>
      <c r="AP28" s="339">
        <f t="shared" si="26"/>
        <v>0</v>
      </c>
      <c r="AQ28" s="5"/>
      <c r="AR28" s="3"/>
      <c r="AS28" s="3"/>
      <c r="AT28" s="6"/>
      <c r="AU28" s="338">
        <f t="shared" si="8"/>
        <v>0</v>
      </c>
      <c r="AV28" s="5"/>
      <c r="AW28" s="3"/>
      <c r="AX28" s="3"/>
      <c r="AY28" s="6"/>
      <c r="AZ28" s="332">
        <f t="shared" si="27"/>
        <v>0</v>
      </c>
      <c r="BA28" s="335">
        <v>0</v>
      </c>
      <c r="BB28" s="335">
        <v>0</v>
      </c>
      <c r="BC28" s="335">
        <v>0</v>
      </c>
      <c r="BD28" s="301">
        <v>0</v>
      </c>
      <c r="BE28" s="336">
        <v>0</v>
      </c>
      <c r="BF28" s="335">
        <v>0</v>
      </c>
      <c r="BG28" s="335">
        <v>0</v>
      </c>
      <c r="BH28" s="92">
        <f>R28+Q28+G28</f>
        <v>217.5</v>
      </c>
      <c r="BI28" s="88">
        <v>23</v>
      </c>
      <c r="BJ28" s="5"/>
      <c r="BK28" s="3"/>
      <c r="BL28" s="3"/>
      <c r="BM28" s="101"/>
      <c r="BN28" s="332">
        <f t="shared" si="28"/>
        <v>0</v>
      </c>
      <c r="BO28" s="66">
        <v>108</v>
      </c>
      <c r="BP28" s="3"/>
      <c r="BQ28" s="3"/>
      <c r="BR28" s="101"/>
      <c r="BS28" s="332">
        <f t="shared" si="29"/>
        <v>108</v>
      </c>
      <c r="BT28" s="66"/>
      <c r="BU28" s="3"/>
      <c r="BV28" s="3"/>
      <c r="BW28" s="101"/>
      <c r="BX28" s="332">
        <f t="shared" si="30"/>
        <v>0</v>
      </c>
      <c r="BY28" s="66"/>
      <c r="BZ28" s="3"/>
      <c r="CA28" s="3"/>
      <c r="CB28" s="101"/>
      <c r="CC28" s="332">
        <f t="shared" si="31"/>
        <v>0</v>
      </c>
      <c r="CD28" s="66"/>
      <c r="CE28" s="3"/>
      <c r="CF28" s="3"/>
      <c r="CG28" s="101"/>
      <c r="CH28" s="332">
        <f t="shared" si="32"/>
        <v>0</v>
      </c>
      <c r="CI28" s="66"/>
      <c r="CJ28" s="3"/>
      <c r="CK28" s="3"/>
      <c r="CL28" s="101"/>
      <c r="CM28" s="332">
        <f t="shared" si="33"/>
        <v>0</v>
      </c>
      <c r="CN28" s="66"/>
      <c r="CO28" s="3"/>
      <c r="CP28" s="3"/>
      <c r="CQ28" s="101"/>
      <c r="CR28" s="332">
        <f t="shared" si="34"/>
        <v>0</v>
      </c>
      <c r="CS28" s="66" t="s">
        <v>161</v>
      </c>
      <c r="CT28" s="3"/>
      <c r="CU28" s="3"/>
      <c r="CV28" s="101"/>
      <c r="CW28" s="338">
        <v>0</v>
      </c>
      <c r="CX28" s="66"/>
      <c r="CY28" s="3"/>
      <c r="CZ28" s="3"/>
      <c r="DA28" s="101"/>
      <c r="DB28" s="344">
        <f t="shared" si="35"/>
        <v>0</v>
      </c>
      <c r="DC28" s="66"/>
      <c r="DD28" s="3"/>
      <c r="DE28" s="3"/>
      <c r="DF28" s="101"/>
      <c r="DG28" s="332">
        <f t="shared" si="36"/>
        <v>0</v>
      </c>
      <c r="DH28" s="335">
        <v>0</v>
      </c>
      <c r="DI28" s="335">
        <v>0</v>
      </c>
      <c r="DJ28" s="335">
        <v>0</v>
      </c>
      <c r="DK28" s="335">
        <v>0</v>
      </c>
      <c r="DL28" s="335">
        <v>0</v>
      </c>
      <c r="DM28" s="336">
        <v>0</v>
      </c>
      <c r="DN28" s="336">
        <v>0</v>
      </c>
      <c r="DO28" s="93">
        <f>BS28</f>
        <v>108</v>
      </c>
      <c r="DP28" s="90">
        <v>20</v>
      </c>
      <c r="DQ28" s="180">
        <f t="shared" si="20"/>
        <v>325.5</v>
      </c>
      <c r="DR28" s="182">
        <v>24</v>
      </c>
    </row>
    <row r="29" spans="1:122" ht="16.5" customHeight="1">
      <c r="A29" s="16">
        <v>25</v>
      </c>
      <c r="B29" s="18" t="s">
        <v>84</v>
      </c>
      <c r="C29" s="24">
        <v>67</v>
      </c>
      <c r="D29" s="25"/>
      <c r="E29" s="25"/>
      <c r="F29" s="102"/>
      <c r="G29" s="332">
        <f t="shared" si="0"/>
        <v>67</v>
      </c>
      <c r="H29" s="65"/>
      <c r="I29" s="25"/>
      <c r="J29" s="25"/>
      <c r="K29" s="102"/>
      <c r="L29" s="332">
        <f t="shared" si="21"/>
        <v>0</v>
      </c>
      <c r="M29" s="65">
        <v>88</v>
      </c>
      <c r="N29" s="25"/>
      <c r="O29" s="25"/>
      <c r="P29" s="102"/>
      <c r="Q29" s="332">
        <f t="shared" si="22"/>
        <v>88</v>
      </c>
      <c r="R29" s="65">
        <v>64</v>
      </c>
      <c r="S29" s="25"/>
      <c r="T29" s="25"/>
      <c r="U29" s="102"/>
      <c r="V29" s="332">
        <f t="shared" ref="V29:V41" si="37">U29+T29+S29+R29</f>
        <v>64</v>
      </c>
      <c r="W29" s="65"/>
      <c r="X29" s="25"/>
      <c r="Y29" s="25"/>
      <c r="Z29" s="102"/>
      <c r="AA29" s="332">
        <f t="shared" si="23"/>
        <v>0</v>
      </c>
      <c r="AB29" s="65"/>
      <c r="AC29" s="25"/>
      <c r="AD29" s="25"/>
      <c r="AE29" s="102"/>
      <c r="AF29" s="332">
        <f t="shared" si="24"/>
        <v>0</v>
      </c>
      <c r="AG29" s="65"/>
      <c r="AH29" s="25"/>
      <c r="AI29" s="25"/>
      <c r="AJ29" s="102"/>
      <c r="AK29" s="332">
        <f t="shared" si="25"/>
        <v>0</v>
      </c>
      <c r="AL29" s="65"/>
      <c r="AM29" s="25"/>
      <c r="AN29" s="25"/>
      <c r="AO29" s="102"/>
      <c r="AP29" s="333">
        <f t="shared" si="26"/>
        <v>0</v>
      </c>
      <c r="AQ29" s="5"/>
      <c r="AR29" s="3"/>
      <c r="AS29" s="3"/>
      <c r="AT29" s="6"/>
      <c r="AU29" s="338">
        <f t="shared" si="8"/>
        <v>0</v>
      </c>
      <c r="AV29" s="24"/>
      <c r="AW29" s="25"/>
      <c r="AX29" s="25"/>
      <c r="AY29" s="26"/>
      <c r="AZ29" s="338">
        <f t="shared" si="27"/>
        <v>0</v>
      </c>
      <c r="BA29" s="335">
        <v>0</v>
      </c>
      <c r="BB29" s="335">
        <v>0</v>
      </c>
      <c r="BC29" s="335">
        <v>0</v>
      </c>
      <c r="BD29" s="292">
        <v>57.5</v>
      </c>
      <c r="BE29" s="335">
        <v>0</v>
      </c>
      <c r="BF29" s="336">
        <v>0</v>
      </c>
      <c r="BG29" s="336">
        <v>0</v>
      </c>
      <c r="BH29" s="92">
        <f>BD29+V29+Q29+G29</f>
        <v>276.5</v>
      </c>
      <c r="BI29" s="86">
        <v>19</v>
      </c>
      <c r="BJ29" s="24"/>
      <c r="BK29" s="25"/>
      <c r="BL29" s="25"/>
      <c r="BM29" s="102"/>
      <c r="BN29" s="332">
        <f t="shared" si="28"/>
        <v>0</v>
      </c>
      <c r="BO29" s="65"/>
      <c r="BP29" s="25"/>
      <c r="BQ29" s="25"/>
      <c r="BR29" s="102"/>
      <c r="BS29" s="332">
        <f t="shared" si="29"/>
        <v>0</v>
      </c>
      <c r="BT29" s="65"/>
      <c r="BU29" s="25"/>
      <c r="BV29" s="25"/>
      <c r="BW29" s="102"/>
      <c r="BX29" s="332">
        <f t="shared" si="30"/>
        <v>0</v>
      </c>
      <c r="BY29" s="65"/>
      <c r="BZ29" s="25"/>
      <c r="CA29" s="25"/>
      <c r="CB29" s="102"/>
      <c r="CC29" s="332">
        <f t="shared" si="31"/>
        <v>0</v>
      </c>
      <c r="CD29" s="65"/>
      <c r="CE29" s="25"/>
      <c r="CF29" s="25"/>
      <c r="CG29" s="102"/>
      <c r="CH29" s="332">
        <f t="shared" si="32"/>
        <v>0</v>
      </c>
      <c r="CI29" s="65"/>
      <c r="CJ29" s="25"/>
      <c r="CK29" s="25"/>
      <c r="CL29" s="102"/>
      <c r="CM29" s="332">
        <f t="shared" si="33"/>
        <v>0</v>
      </c>
      <c r="CN29" s="65"/>
      <c r="CO29" s="25"/>
      <c r="CP29" s="25"/>
      <c r="CQ29" s="102"/>
      <c r="CR29" s="332">
        <f t="shared" si="34"/>
        <v>0</v>
      </c>
      <c r="CS29" s="65"/>
      <c r="CT29" s="25"/>
      <c r="CU29" s="25"/>
      <c r="CV29" s="102"/>
      <c r="CW29" s="338">
        <f t="shared" ref="CW29:CW41" si="38">CV29+CU29+CT29+CS29</f>
        <v>0</v>
      </c>
      <c r="CX29" s="66"/>
      <c r="CY29" s="3"/>
      <c r="CZ29" s="3"/>
      <c r="DA29" s="101"/>
      <c r="DB29" s="342">
        <f t="shared" si="35"/>
        <v>0</v>
      </c>
      <c r="DC29" s="65"/>
      <c r="DD29" s="25"/>
      <c r="DE29" s="25"/>
      <c r="DF29" s="102"/>
      <c r="DG29" s="338">
        <f t="shared" si="36"/>
        <v>0</v>
      </c>
      <c r="DH29" s="335">
        <v>0</v>
      </c>
      <c r="DI29" s="335">
        <v>0</v>
      </c>
      <c r="DJ29" s="335">
        <v>0</v>
      </c>
      <c r="DK29" s="335">
        <v>0</v>
      </c>
      <c r="DL29" s="335">
        <v>0</v>
      </c>
      <c r="DM29" s="336">
        <v>0</v>
      </c>
      <c r="DN29" s="336">
        <v>0</v>
      </c>
      <c r="DO29" s="93">
        <v>0</v>
      </c>
      <c r="DP29" s="90"/>
      <c r="DQ29" s="180">
        <f t="shared" si="20"/>
        <v>276.5</v>
      </c>
      <c r="DR29" s="181">
        <v>25</v>
      </c>
    </row>
    <row r="30" spans="1:122" ht="16.5" customHeight="1">
      <c r="A30" s="16">
        <v>26</v>
      </c>
      <c r="B30" s="21" t="s">
        <v>19</v>
      </c>
      <c r="C30" s="24">
        <v>73</v>
      </c>
      <c r="D30" s="25"/>
      <c r="E30" s="25"/>
      <c r="F30" s="102"/>
      <c r="G30" s="332">
        <f t="shared" si="0"/>
        <v>73</v>
      </c>
      <c r="H30" s="65"/>
      <c r="I30" s="25"/>
      <c r="J30" s="25"/>
      <c r="K30" s="102"/>
      <c r="L30" s="332">
        <f t="shared" si="21"/>
        <v>0</v>
      </c>
      <c r="M30" s="65">
        <v>71.5</v>
      </c>
      <c r="N30" s="25"/>
      <c r="O30" s="25"/>
      <c r="P30" s="102"/>
      <c r="Q30" s="332">
        <f t="shared" si="22"/>
        <v>71.5</v>
      </c>
      <c r="R30" s="65">
        <v>73</v>
      </c>
      <c r="S30" s="25"/>
      <c r="T30" s="25"/>
      <c r="U30" s="102"/>
      <c r="V30" s="332">
        <f t="shared" si="37"/>
        <v>73</v>
      </c>
      <c r="W30" s="65"/>
      <c r="X30" s="25"/>
      <c r="Y30" s="25"/>
      <c r="Z30" s="102"/>
      <c r="AA30" s="332">
        <f t="shared" si="23"/>
        <v>0</v>
      </c>
      <c r="AB30" s="65"/>
      <c r="AC30" s="25"/>
      <c r="AD30" s="25"/>
      <c r="AE30" s="102"/>
      <c r="AF30" s="332">
        <f t="shared" si="24"/>
        <v>0</v>
      </c>
      <c r="AG30" s="65"/>
      <c r="AH30" s="25"/>
      <c r="AI30" s="25"/>
      <c r="AJ30" s="102"/>
      <c r="AK30" s="332">
        <f t="shared" si="25"/>
        <v>0</v>
      </c>
      <c r="AL30" s="65"/>
      <c r="AM30" s="25"/>
      <c r="AN30" s="25"/>
      <c r="AO30" s="102"/>
      <c r="AP30" s="333">
        <f t="shared" si="26"/>
        <v>0</v>
      </c>
      <c r="AQ30" s="5"/>
      <c r="AR30" s="3"/>
      <c r="AS30" s="3"/>
      <c r="AT30" s="6"/>
      <c r="AU30" s="338">
        <f t="shared" si="8"/>
        <v>0</v>
      </c>
      <c r="AV30" s="24"/>
      <c r="AW30" s="25"/>
      <c r="AX30" s="25"/>
      <c r="AY30" s="26"/>
      <c r="AZ30" s="338">
        <f t="shared" si="27"/>
        <v>0</v>
      </c>
      <c r="BA30" s="293">
        <v>0</v>
      </c>
      <c r="BB30" s="292">
        <v>0</v>
      </c>
      <c r="BC30" s="292">
        <v>0</v>
      </c>
      <c r="BD30" s="292">
        <v>0</v>
      </c>
      <c r="BE30" s="292">
        <v>0</v>
      </c>
      <c r="BF30" s="301">
        <v>0</v>
      </c>
      <c r="BG30" s="301">
        <v>0</v>
      </c>
      <c r="BH30" s="92">
        <f>V30+Q30+G30</f>
        <v>217.5</v>
      </c>
      <c r="BI30" s="88">
        <v>22</v>
      </c>
      <c r="BJ30" s="24"/>
      <c r="BK30" s="25"/>
      <c r="BL30" s="25"/>
      <c r="BM30" s="102"/>
      <c r="BN30" s="332">
        <f t="shared" si="28"/>
        <v>0</v>
      </c>
      <c r="BO30" s="65"/>
      <c r="BP30" s="25"/>
      <c r="BQ30" s="25"/>
      <c r="BR30" s="102"/>
      <c r="BS30" s="332">
        <f t="shared" si="29"/>
        <v>0</v>
      </c>
      <c r="BT30" s="65"/>
      <c r="BU30" s="25"/>
      <c r="BV30" s="25"/>
      <c r="BW30" s="102"/>
      <c r="BX30" s="332">
        <f t="shared" si="30"/>
        <v>0</v>
      </c>
      <c r="BY30" s="65"/>
      <c r="BZ30" s="25"/>
      <c r="CA30" s="25"/>
      <c r="CB30" s="102"/>
      <c r="CC30" s="332">
        <f t="shared" si="31"/>
        <v>0</v>
      </c>
      <c r="CD30" s="65"/>
      <c r="CE30" s="25"/>
      <c r="CF30" s="25"/>
      <c r="CG30" s="102"/>
      <c r="CH30" s="332">
        <f t="shared" si="32"/>
        <v>0</v>
      </c>
      <c r="CI30" s="65"/>
      <c r="CJ30" s="25"/>
      <c r="CK30" s="25"/>
      <c r="CL30" s="102"/>
      <c r="CM30" s="332">
        <f t="shared" si="33"/>
        <v>0</v>
      </c>
      <c r="CN30" s="65"/>
      <c r="CO30" s="25"/>
      <c r="CP30" s="25"/>
      <c r="CQ30" s="102"/>
      <c r="CR30" s="332">
        <f t="shared" si="34"/>
        <v>0</v>
      </c>
      <c r="CS30" s="65"/>
      <c r="CT30" s="25"/>
      <c r="CU30" s="25"/>
      <c r="CV30" s="102"/>
      <c r="CW30" s="332">
        <f t="shared" si="38"/>
        <v>0</v>
      </c>
      <c r="CX30" s="66"/>
      <c r="CY30" s="3"/>
      <c r="CZ30" s="3"/>
      <c r="DA30" s="101"/>
      <c r="DB30" s="344">
        <f t="shared" si="35"/>
        <v>0</v>
      </c>
      <c r="DC30" s="65"/>
      <c r="DD30" s="25"/>
      <c r="DE30" s="25"/>
      <c r="DF30" s="102"/>
      <c r="DG30" s="338">
        <f t="shared" si="36"/>
        <v>0</v>
      </c>
      <c r="DH30" s="293">
        <v>0</v>
      </c>
      <c r="DI30" s="343">
        <v>0</v>
      </c>
      <c r="DJ30" s="343">
        <v>0</v>
      </c>
      <c r="DK30" s="343">
        <v>0</v>
      </c>
      <c r="DL30" s="343">
        <v>0</v>
      </c>
      <c r="DM30" s="345">
        <v>0</v>
      </c>
      <c r="DN30" s="345">
        <v>0</v>
      </c>
      <c r="DO30" s="94">
        <v>0</v>
      </c>
      <c r="DP30" s="87"/>
      <c r="DQ30" s="180">
        <f t="shared" si="20"/>
        <v>217.5</v>
      </c>
      <c r="DR30" s="182">
        <v>26</v>
      </c>
    </row>
    <row r="31" spans="1:122" ht="16.5" customHeight="1">
      <c r="A31" s="16">
        <v>27</v>
      </c>
      <c r="B31" s="20" t="s">
        <v>38</v>
      </c>
      <c r="C31" s="5">
        <v>53</v>
      </c>
      <c r="D31" s="3"/>
      <c r="E31" s="3"/>
      <c r="F31" s="101"/>
      <c r="G31" s="332">
        <f t="shared" si="0"/>
        <v>53</v>
      </c>
      <c r="H31" s="66"/>
      <c r="I31" s="3"/>
      <c r="J31" s="3"/>
      <c r="K31" s="101"/>
      <c r="L31" s="332">
        <f t="shared" si="21"/>
        <v>0</v>
      </c>
      <c r="M31" s="66">
        <v>52</v>
      </c>
      <c r="N31" s="3"/>
      <c r="O31" s="3"/>
      <c r="P31" s="101"/>
      <c r="Q31" s="332">
        <f t="shared" si="22"/>
        <v>52</v>
      </c>
      <c r="R31" s="66">
        <v>45.5</v>
      </c>
      <c r="S31" s="3">
        <v>39.5</v>
      </c>
      <c r="T31" s="3"/>
      <c r="U31" s="101"/>
      <c r="V31" s="332">
        <f t="shared" si="37"/>
        <v>85</v>
      </c>
      <c r="W31" s="66"/>
      <c r="X31" s="3"/>
      <c r="Y31" s="3"/>
      <c r="Z31" s="101"/>
      <c r="AA31" s="332">
        <f t="shared" si="23"/>
        <v>0</v>
      </c>
      <c r="AB31" s="66"/>
      <c r="AC31" s="3"/>
      <c r="AD31" s="3"/>
      <c r="AE31" s="101"/>
      <c r="AF31" s="332">
        <f t="shared" si="24"/>
        <v>0</v>
      </c>
      <c r="AG31" s="66"/>
      <c r="AH31" s="3"/>
      <c r="AI31" s="3"/>
      <c r="AJ31" s="101"/>
      <c r="AK31" s="332">
        <f t="shared" si="25"/>
        <v>0</v>
      </c>
      <c r="AL31" s="66"/>
      <c r="AM31" s="3"/>
      <c r="AN31" s="3"/>
      <c r="AO31" s="101"/>
      <c r="AP31" s="333">
        <f t="shared" si="26"/>
        <v>0</v>
      </c>
      <c r="AQ31" s="5"/>
      <c r="AR31" s="3"/>
      <c r="AS31" s="3"/>
      <c r="AT31" s="6"/>
      <c r="AU31" s="338">
        <f t="shared" si="8"/>
        <v>0</v>
      </c>
      <c r="AV31" s="5"/>
      <c r="AW31" s="3"/>
      <c r="AX31" s="3"/>
      <c r="AY31" s="6"/>
      <c r="AZ31" s="338">
        <f t="shared" si="27"/>
        <v>0</v>
      </c>
      <c r="BA31" s="335">
        <v>0</v>
      </c>
      <c r="BB31" s="335">
        <v>0</v>
      </c>
      <c r="BC31" s="335">
        <v>0</v>
      </c>
      <c r="BD31" s="335">
        <v>0</v>
      </c>
      <c r="BE31" s="335">
        <v>0</v>
      </c>
      <c r="BF31" s="336">
        <v>0</v>
      </c>
      <c r="BG31" s="336">
        <v>0</v>
      </c>
      <c r="BH31" s="92">
        <f>V31+Q31+G31</f>
        <v>190</v>
      </c>
      <c r="BI31" s="88">
        <v>24</v>
      </c>
      <c r="BJ31" s="5"/>
      <c r="BK31" s="3"/>
      <c r="BL31" s="3"/>
      <c r="BM31" s="101"/>
      <c r="BN31" s="332">
        <f t="shared" si="28"/>
        <v>0</v>
      </c>
      <c r="BO31" s="66"/>
      <c r="BP31" s="3"/>
      <c r="BQ31" s="3"/>
      <c r="BR31" s="101"/>
      <c r="BS31" s="332">
        <f t="shared" si="29"/>
        <v>0</v>
      </c>
      <c r="BT31" s="66"/>
      <c r="BU31" s="3"/>
      <c r="BV31" s="3"/>
      <c r="BW31" s="101"/>
      <c r="BX31" s="332">
        <f t="shared" si="30"/>
        <v>0</v>
      </c>
      <c r="BY31" s="66"/>
      <c r="BZ31" s="3"/>
      <c r="CA31" s="3"/>
      <c r="CB31" s="101"/>
      <c r="CC31" s="332">
        <f t="shared" si="31"/>
        <v>0</v>
      </c>
      <c r="CD31" s="66"/>
      <c r="CE31" s="3"/>
      <c r="CF31" s="3"/>
      <c r="CG31" s="101"/>
      <c r="CH31" s="332">
        <f t="shared" si="32"/>
        <v>0</v>
      </c>
      <c r="CI31" s="66"/>
      <c r="CJ31" s="3"/>
      <c r="CK31" s="3"/>
      <c r="CL31" s="101"/>
      <c r="CM31" s="332">
        <f t="shared" si="33"/>
        <v>0</v>
      </c>
      <c r="CN31" s="66"/>
      <c r="CO31" s="3"/>
      <c r="CP31" s="3"/>
      <c r="CQ31" s="101"/>
      <c r="CR31" s="332">
        <f t="shared" si="34"/>
        <v>0</v>
      </c>
      <c r="CS31" s="66"/>
      <c r="CT31" s="3"/>
      <c r="CU31" s="3"/>
      <c r="CV31" s="101"/>
      <c r="CW31" s="332">
        <f t="shared" si="38"/>
        <v>0</v>
      </c>
      <c r="CX31" s="66"/>
      <c r="CY31" s="3"/>
      <c r="CZ31" s="3"/>
      <c r="DA31" s="101"/>
      <c r="DB31" s="344">
        <f t="shared" si="35"/>
        <v>0</v>
      </c>
      <c r="DC31" s="66"/>
      <c r="DD31" s="3"/>
      <c r="DE31" s="3"/>
      <c r="DF31" s="101"/>
      <c r="DG31" s="338">
        <f t="shared" si="36"/>
        <v>0</v>
      </c>
      <c r="DH31" s="335">
        <v>0</v>
      </c>
      <c r="DI31" s="335">
        <v>0</v>
      </c>
      <c r="DJ31" s="335">
        <v>0</v>
      </c>
      <c r="DK31" s="335">
        <v>0</v>
      </c>
      <c r="DL31" s="335">
        <v>0</v>
      </c>
      <c r="DM31" s="336">
        <v>0</v>
      </c>
      <c r="DN31" s="336">
        <v>0</v>
      </c>
      <c r="DO31" s="93">
        <v>0</v>
      </c>
      <c r="DP31" s="90"/>
      <c r="DQ31" s="180">
        <f t="shared" si="20"/>
        <v>190</v>
      </c>
      <c r="DR31" s="182">
        <v>27</v>
      </c>
    </row>
    <row r="32" spans="1:122" ht="16.5" customHeight="1">
      <c r="A32" s="16">
        <v>28</v>
      </c>
      <c r="B32" s="17" t="s">
        <v>3</v>
      </c>
      <c r="C32" s="5">
        <v>96</v>
      </c>
      <c r="D32" s="3"/>
      <c r="E32" s="3"/>
      <c r="F32" s="101"/>
      <c r="G32" s="332">
        <f t="shared" si="0"/>
        <v>96</v>
      </c>
      <c r="H32" s="66"/>
      <c r="I32" s="3"/>
      <c r="J32" s="3"/>
      <c r="K32" s="101"/>
      <c r="L32" s="332">
        <f t="shared" si="21"/>
        <v>0</v>
      </c>
      <c r="M32" s="66">
        <v>77</v>
      </c>
      <c r="N32" s="3"/>
      <c r="O32" s="3"/>
      <c r="P32" s="101"/>
      <c r="Q32" s="332">
        <f t="shared" si="22"/>
        <v>77</v>
      </c>
      <c r="R32" s="66">
        <v>72</v>
      </c>
      <c r="S32" s="3"/>
      <c r="T32" s="3"/>
      <c r="U32" s="101"/>
      <c r="V32" s="332">
        <f t="shared" si="37"/>
        <v>72</v>
      </c>
      <c r="W32" s="66"/>
      <c r="X32" s="3"/>
      <c r="Y32" s="3"/>
      <c r="Z32" s="101"/>
      <c r="AA32" s="332">
        <f t="shared" si="23"/>
        <v>0</v>
      </c>
      <c r="AB32" s="66"/>
      <c r="AC32" s="3"/>
      <c r="AD32" s="3"/>
      <c r="AE32" s="101"/>
      <c r="AF32" s="332">
        <f t="shared" si="24"/>
        <v>0</v>
      </c>
      <c r="AG32" s="66"/>
      <c r="AH32" s="3"/>
      <c r="AI32" s="3"/>
      <c r="AJ32" s="101"/>
      <c r="AK32" s="332">
        <f t="shared" si="25"/>
        <v>0</v>
      </c>
      <c r="AL32" s="66"/>
      <c r="AM32" s="3"/>
      <c r="AN32" s="3"/>
      <c r="AO32" s="101"/>
      <c r="AP32" s="333">
        <f t="shared" si="26"/>
        <v>0</v>
      </c>
      <c r="AQ32" s="5"/>
      <c r="AR32" s="3"/>
      <c r="AS32" s="3"/>
      <c r="AT32" s="6"/>
      <c r="AU32" s="338">
        <f t="shared" si="8"/>
        <v>0</v>
      </c>
      <c r="AV32" s="5"/>
      <c r="AW32" s="3"/>
      <c r="AX32" s="3"/>
      <c r="AY32" s="6"/>
      <c r="AZ32" s="338">
        <f t="shared" si="27"/>
        <v>0</v>
      </c>
      <c r="BA32" s="293">
        <v>0</v>
      </c>
      <c r="BB32" s="292">
        <v>0</v>
      </c>
      <c r="BC32" s="292">
        <v>0</v>
      </c>
      <c r="BD32" s="292">
        <v>0</v>
      </c>
      <c r="BE32" s="292">
        <v>0</v>
      </c>
      <c r="BF32" s="336">
        <v>0</v>
      </c>
      <c r="BG32" s="336">
        <v>0</v>
      </c>
      <c r="BH32" s="92">
        <f>BE32+V32+Q32+L32</f>
        <v>149</v>
      </c>
      <c r="BI32" s="88">
        <v>25</v>
      </c>
      <c r="BJ32" s="5"/>
      <c r="BK32" s="3"/>
      <c r="BL32" s="3"/>
      <c r="BM32" s="101"/>
      <c r="BN32" s="332">
        <f t="shared" si="28"/>
        <v>0</v>
      </c>
      <c r="BO32" s="66"/>
      <c r="BP32" s="3"/>
      <c r="BQ32" s="3"/>
      <c r="BR32" s="101"/>
      <c r="BS32" s="332">
        <f t="shared" si="29"/>
        <v>0</v>
      </c>
      <c r="BT32" s="66"/>
      <c r="BU32" s="3"/>
      <c r="BV32" s="3"/>
      <c r="BW32" s="101"/>
      <c r="BX32" s="332">
        <f t="shared" si="30"/>
        <v>0</v>
      </c>
      <c r="BY32" s="66"/>
      <c r="BZ32" s="3"/>
      <c r="CA32" s="3"/>
      <c r="CB32" s="101"/>
      <c r="CC32" s="332">
        <f t="shared" si="31"/>
        <v>0</v>
      </c>
      <c r="CD32" s="66"/>
      <c r="CE32" s="3"/>
      <c r="CF32" s="3"/>
      <c r="CG32" s="101"/>
      <c r="CH32" s="332">
        <f t="shared" si="32"/>
        <v>0</v>
      </c>
      <c r="CI32" s="66"/>
      <c r="CJ32" s="3"/>
      <c r="CK32" s="3"/>
      <c r="CL32" s="101"/>
      <c r="CM32" s="332">
        <f t="shared" si="33"/>
        <v>0</v>
      </c>
      <c r="CN32" s="66"/>
      <c r="CO32" s="3"/>
      <c r="CP32" s="3"/>
      <c r="CQ32" s="101"/>
      <c r="CR32" s="332">
        <f t="shared" si="34"/>
        <v>0</v>
      </c>
      <c r="CS32" s="66"/>
      <c r="CT32" s="3"/>
      <c r="CU32" s="3"/>
      <c r="CV32" s="101"/>
      <c r="CW32" s="332">
        <f t="shared" si="38"/>
        <v>0</v>
      </c>
      <c r="CX32" s="66"/>
      <c r="CY32" s="3"/>
      <c r="CZ32" s="3"/>
      <c r="DA32" s="101"/>
      <c r="DB32" s="344">
        <f t="shared" si="35"/>
        <v>0</v>
      </c>
      <c r="DC32" s="66"/>
      <c r="DD32" s="3"/>
      <c r="DE32" s="3"/>
      <c r="DF32" s="101"/>
      <c r="DG32" s="338">
        <f t="shared" si="36"/>
        <v>0</v>
      </c>
      <c r="DH32" s="335">
        <v>0</v>
      </c>
      <c r="DI32" s="343">
        <v>0</v>
      </c>
      <c r="DJ32" s="343">
        <v>0</v>
      </c>
      <c r="DK32" s="343">
        <v>0</v>
      </c>
      <c r="DL32" s="343">
        <v>0</v>
      </c>
      <c r="DM32" s="336">
        <v>0</v>
      </c>
      <c r="DN32" s="336">
        <v>0</v>
      </c>
      <c r="DO32" s="93">
        <v>0</v>
      </c>
      <c r="DP32" s="90"/>
      <c r="DQ32" s="180">
        <f t="shared" si="20"/>
        <v>149</v>
      </c>
      <c r="DR32" s="181">
        <v>28</v>
      </c>
    </row>
    <row r="33" spans="1:122" ht="16.5" customHeight="1">
      <c r="A33" s="16">
        <v>29</v>
      </c>
      <c r="B33" s="18" t="s">
        <v>23</v>
      </c>
      <c r="C33" s="40"/>
      <c r="D33" s="3"/>
      <c r="E33" s="3"/>
      <c r="F33" s="101"/>
      <c r="G33" s="332">
        <f t="shared" si="0"/>
        <v>0</v>
      </c>
      <c r="H33" s="67"/>
      <c r="I33" s="3"/>
      <c r="J33" s="3"/>
      <c r="K33" s="101"/>
      <c r="L33" s="332">
        <f t="shared" si="21"/>
        <v>0</v>
      </c>
      <c r="M33" s="66"/>
      <c r="N33" s="3"/>
      <c r="O33" s="3"/>
      <c r="P33" s="101"/>
      <c r="Q33" s="332">
        <f t="shared" si="22"/>
        <v>0</v>
      </c>
      <c r="R33" s="66">
        <v>43</v>
      </c>
      <c r="S33" s="3"/>
      <c r="T33" s="3"/>
      <c r="U33" s="101"/>
      <c r="V33" s="332">
        <f t="shared" si="37"/>
        <v>43</v>
      </c>
      <c r="W33" s="66">
        <v>44.5</v>
      </c>
      <c r="X33" s="3"/>
      <c r="Y33" s="3"/>
      <c r="Z33" s="101"/>
      <c r="AA33" s="332">
        <f t="shared" si="23"/>
        <v>44.5</v>
      </c>
      <c r="AB33" s="66">
        <v>47.5</v>
      </c>
      <c r="AC33" s="3"/>
      <c r="AD33" s="3"/>
      <c r="AE33" s="101"/>
      <c r="AF33" s="332">
        <f t="shared" si="24"/>
        <v>47.5</v>
      </c>
      <c r="AG33" s="66"/>
      <c r="AH33" s="3"/>
      <c r="AI33" s="3"/>
      <c r="AJ33" s="101"/>
      <c r="AK33" s="332">
        <f t="shared" si="25"/>
        <v>0</v>
      </c>
      <c r="AL33" s="66"/>
      <c r="AM33" s="3"/>
      <c r="AN33" s="3"/>
      <c r="AO33" s="101"/>
      <c r="AP33" s="333">
        <f t="shared" si="26"/>
        <v>0</v>
      </c>
      <c r="AQ33" s="5"/>
      <c r="AR33" s="3"/>
      <c r="AS33" s="3"/>
      <c r="AT33" s="6"/>
      <c r="AU33" s="338">
        <f t="shared" si="8"/>
        <v>0</v>
      </c>
      <c r="AV33" s="5"/>
      <c r="AW33" s="3"/>
      <c r="AX33" s="3"/>
      <c r="AY33" s="6"/>
      <c r="AZ33" s="338">
        <f t="shared" si="27"/>
        <v>0</v>
      </c>
      <c r="BA33" s="335">
        <v>0</v>
      </c>
      <c r="BB33" s="335">
        <v>0</v>
      </c>
      <c r="BC33" s="335">
        <v>0</v>
      </c>
      <c r="BD33" s="335">
        <v>0</v>
      </c>
      <c r="BE33" s="335">
        <v>0</v>
      </c>
      <c r="BF33" s="336">
        <v>0</v>
      </c>
      <c r="BG33" s="336">
        <v>0</v>
      </c>
      <c r="BH33" s="92">
        <f>AF33+AA33+V33</f>
        <v>135</v>
      </c>
      <c r="BI33" s="86">
        <v>26</v>
      </c>
      <c r="BJ33" s="5"/>
      <c r="BK33" s="3"/>
      <c r="BL33" s="3"/>
      <c r="BM33" s="101"/>
      <c r="BN33" s="332">
        <f t="shared" si="28"/>
        <v>0</v>
      </c>
      <c r="BO33" s="66"/>
      <c r="BP33" s="3"/>
      <c r="BQ33" s="3"/>
      <c r="BR33" s="101"/>
      <c r="BS33" s="332">
        <f t="shared" si="29"/>
        <v>0</v>
      </c>
      <c r="BT33" s="66"/>
      <c r="BU33" s="3"/>
      <c r="BV33" s="3"/>
      <c r="BW33" s="101"/>
      <c r="BX33" s="332">
        <f t="shared" si="30"/>
        <v>0</v>
      </c>
      <c r="BY33" s="66"/>
      <c r="BZ33" s="3"/>
      <c r="CA33" s="3"/>
      <c r="CB33" s="101"/>
      <c r="CC33" s="332">
        <f t="shared" si="31"/>
        <v>0</v>
      </c>
      <c r="CD33" s="66"/>
      <c r="CE33" s="3"/>
      <c r="CF33" s="3"/>
      <c r="CG33" s="101"/>
      <c r="CH33" s="332">
        <f t="shared" si="32"/>
        <v>0</v>
      </c>
      <c r="CI33" s="66"/>
      <c r="CJ33" s="3"/>
      <c r="CK33" s="3"/>
      <c r="CL33" s="175"/>
      <c r="CM33" s="332">
        <f t="shared" si="33"/>
        <v>0</v>
      </c>
      <c r="CN33" s="67"/>
      <c r="CO33" s="48"/>
      <c r="CP33" s="48"/>
      <c r="CQ33" s="175"/>
      <c r="CR33" s="332">
        <f t="shared" si="34"/>
        <v>0</v>
      </c>
      <c r="CS33" s="67"/>
      <c r="CT33" s="48"/>
      <c r="CU33" s="48"/>
      <c r="CV33" s="175"/>
      <c r="CW33" s="332">
        <f t="shared" si="38"/>
        <v>0</v>
      </c>
      <c r="CX33" s="66"/>
      <c r="CY33" s="3"/>
      <c r="CZ33" s="3"/>
      <c r="DA33" s="101"/>
      <c r="DB33" s="344">
        <f t="shared" si="35"/>
        <v>0</v>
      </c>
      <c r="DC33" s="66"/>
      <c r="DD33" s="3"/>
      <c r="DE33" s="3"/>
      <c r="DF33" s="101"/>
      <c r="DG33" s="338">
        <f t="shared" si="36"/>
        <v>0</v>
      </c>
      <c r="DH33" s="335">
        <v>0</v>
      </c>
      <c r="DI33" s="335">
        <v>0</v>
      </c>
      <c r="DJ33" s="335">
        <v>0</v>
      </c>
      <c r="DK33" s="335">
        <v>0</v>
      </c>
      <c r="DL33" s="335">
        <v>0</v>
      </c>
      <c r="DM33" s="336">
        <v>0</v>
      </c>
      <c r="DN33" s="336">
        <v>0</v>
      </c>
      <c r="DO33" s="94">
        <v>0</v>
      </c>
      <c r="DP33" s="87"/>
      <c r="DQ33" s="180">
        <f t="shared" si="20"/>
        <v>135</v>
      </c>
      <c r="DR33" s="182">
        <v>29</v>
      </c>
    </row>
    <row r="34" spans="1:122" ht="16.5" customHeight="1">
      <c r="A34" s="16">
        <v>30</v>
      </c>
      <c r="B34" s="20" t="s">
        <v>39</v>
      </c>
      <c r="C34" s="31"/>
      <c r="D34" s="32"/>
      <c r="E34" s="32"/>
      <c r="F34" s="174"/>
      <c r="G34" s="332">
        <f t="shared" si="0"/>
        <v>0</v>
      </c>
      <c r="H34" s="71"/>
      <c r="I34" s="32"/>
      <c r="J34" s="32"/>
      <c r="K34" s="174"/>
      <c r="L34" s="332">
        <f t="shared" si="21"/>
        <v>0</v>
      </c>
      <c r="M34" s="71"/>
      <c r="N34" s="32"/>
      <c r="O34" s="32"/>
      <c r="P34" s="174"/>
      <c r="Q34" s="332">
        <f t="shared" si="22"/>
        <v>0</v>
      </c>
      <c r="R34" s="71"/>
      <c r="S34" s="32"/>
      <c r="T34" s="32"/>
      <c r="U34" s="174"/>
      <c r="V34" s="332">
        <f t="shared" si="37"/>
        <v>0</v>
      </c>
      <c r="W34" s="71"/>
      <c r="X34" s="32"/>
      <c r="Y34" s="32"/>
      <c r="Z34" s="174"/>
      <c r="AA34" s="332">
        <f t="shared" si="23"/>
        <v>0</v>
      </c>
      <c r="AB34" s="71"/>
      <c r="AC34" s="32"/>
      <c r="AD34" s="32"/>
      <c r="AE34" s="174"/>
      <c r="AF34" s="332">
        <f t="shared" si="24"/>
        <v>0</v>
      </c>
      <c r="AG34" s="71"/>
      <c r="AH34" s="32"/>
      <c r="AI34" s="32"/>
      <c r="AJ34" s="174"/>
      <c r="AK34" s="332">
        <f t="shared" si="25"/>
        <v>0</v>
      </c>
      <c r="AL34" s="71"/>
      <c r="AM34" s="32"/>
      <c r="AN34" s="32"/>
      <c r="AO34" s="174"/>
      <c r="AP34" s="333">
        <f t="shared" si="26"/>
        <v>0</v>
      </c>
      <c r="AQ34" s="5"/>
      <c r="AR34" s="3"/>
      <c r="AS34" s="3"/>
      <c r="AT34" s="6"/>
      <c r="AU34" s="338">
        <f t="shared" si="8"/>
        <v>0</v>
      </c>
      <c r="AV34" s="31"/>
      <c r="AW34" s="32"/>
      <c r="AX34" s="32"/>
      <c r="AY34" s="33"/>
      <c r="AZ34" s="338">
        <f t="shared" si="27"/>
        <v>0</v>
      </c>
      <c r="BA34" s="335">
        <v>0</v>
      </c>
      <c r="BB34" s="335">
        <v>0</v>
      </c>
      <c r="BC34" s="335">
        <v>0</v>
      </c>
      <c r="BD34" s="335">
        <v>0</v>
      </c>
      <c r="BE34" s="335">
        <v>0</v>
      </c>
      <c r="BF34" s="336">
        <v>0</v>
      </c>
      <c r="BG34" s="336">
        <v>0</v>
      </c>
      <c r="BH34" s="92">
        <v>0</v>
      </c>
      <c r="BI34" s="88"/>
      <c r="BJ34" s="31"/>
      <c r="BK34" s="32"/>
      <c r="BL34" s="32"/>
      <c r="BM34" s="174"/>
      <c r="BN34" s="332">
        <f t="shared" si="28"/>
        <v>0</v>
      </c>
      <c r="BO34" s="71"/>
      <c r="BP34" s="32"/>
      <c r="BQ34" s="32"/>
      <c r="BR34" s="174"/>
      <c r="BS34" s="332">
        <f t="shared" si="29"/>
        <v>0</v>
      </c>
      <c r="BT34" s="71"/>
      <c r="BU34" s="32"/>
      <c r="BV34" s="32"/>
      <c r="BW34" s="174"/>
      <c r="BX34" s="332">
        <f t="shared" si="30"/>
        <v>0</v>
      </c>
      <c r="BY34" s="71"/>
      <c r="BZ34" s="32"/>
      <c r="CA34" s="32"/>
      <c r="CB34" s="174"/>
      <c r="CC34" s="332">
        <f t="shared" si="31"/>
        <v>0</v>
      </c>
      <c r="CD34" s="71"/>
      <c r="CE34" s="32"/>
      <c r="CF34" s="32"/>
      <c r="CG34" s="174"/>
      <c r="CH34" s="332">
        <f t="shared" si="32"/>
        <v>0</v>
      </c>
      <c r="CI34" s="71"/>
      <c r="CJ34" s="32"/>
      <c r="CK34" s="32"/>
      <c r="CL34" s="174"/>
      <c r="CM34" s="332">
        <f t="shared" si="33"/>
        <v>0</v>
      </c>
      <c r="CN34" s="71"/>
      <c r="CO34" s="32"/>
      <c r="CP34" s="32"/>
      <c r="CQ34" s="174"/>
      <c r="CR34" s="332">
        <f t="shared" si="34"/>
        <v>0</v>
      </c>
      <c r="CS34" s="71"/>
      <c r="CT34" s="32"/>
      <c r="CU34" s="32"/>
      <c r="CV34" s="174"/>
      <c r="CW34" s="332">
        <f t="shared" si="38"/>
        <v>0</v>
      </c>
      <c r="CX34" s="66"/>
      <c r="CY34" s="3"/>
      <c r="CZ34" s="3"/>
      <c r="DA34" s="101"/>
      <c r="DB34" s="344">
        <f t="shared" si="35"/>
        <v>0</v>
      </c>
      <c r="DC34" s="71"/>
      <c r="DD34" s="32"/>
      <c r="DE34" s="32"/>
      <c r="DF34" s="174"/>
      <c r="DG34" s="338">
        <f t="shared" si="36"/>
        <v>0</v>
      </c>
      <c r="DH34" s="335">
        <v>0</v>
      </c>
      <c r="DI34" s="335">
        <v>0</v>
      </c>
      <c r="DJ34" s="335">
        <v>0</v>
      </c>
      <c r="DK34" s="335">
        <v>0</v>
      </c>
      <c r="DL34" s="335">
        <v>0</v>
      </c>
      <c r="DM34" s="336">
        <v>0</v>
      </c>
      <c r="DN34" s="336">
        <v>0</v>
      </c>
      <c r="DO34" s="93">
        <v>0</v>
      </c>
      <c r="DP34" s="90"/>
      <c r="DQ34" s="180">
        <f t="shared" si="20"/>
        <v>0</v>
      </c>
      <c r="DR34" s="182"/>
    </row>
    <row r="35" spans="1:122" ht="16.5" customHeight="1">
      <c r="A35" s="16">
        <v>31</v>
      </c>
      <c r="B35" s="47" t="s">
        <v>37</v>
      </c>
      <c r="C35" s="5"/>
      <c r="D35" s="3"/>
      <c r="E35" s="3"/>
      <c r="F35" s="101"/>
      <c r="G35" s="332">
        <f t="shared" si="0"/>
        <v>0</v>
      </c>
      <c r="H35" s="66"/>
      <c r="I35" s="3"/>
      <c r="J35" s="3"/>
      <c r="K35" s="101"/>
      <c r="L35" s="332">
        <f t="shared" si="21"/>
        <v>0</v>
      </c>
      <c r="M35" s="66"/>
      <c r="N35" s="3"/>
      <c r="O35" s="3"/>
      <c r="P35" s="101"/>
      <c r="Q35" s="332">
        <f t="shared" si="22"/>
        <v>0</v>
      </c>
      <c r="R35" s="66"/>
      <c r="S35" s="3"/>
      <c r="T35" s="3"/>
      <c r="U35" s="101"/>
      <c r="V35" s="332">
        <f t="shared" si="37"/>
        <v>0</v>
      </c>
      <c r="W35" s="66"/>
      <c r="X35" s="3"/>
      <c r="Y35" s="3"/>
      <c r="Z35" s="101"/>
      <c r="AA35" s="332">
        <f t="shared" si="23"/>
        <v>0</v>
      </c>
      <c r="AB35" s="66"/>
      <c r="AC35" s="3"/>
      <c r="AD35" s="3"/>
      <c r="AE35" s="101"/>
      <c r="AF35" s="332">
        <f t="shared" si="24"/>
        <v>0</v>
      </c>
      <c r="AG35" s="66"/>
      <c r="AH35" s="3"/>
      <c r="AI35" s="3"/>
      <c r="AJ35" s="101"/>
      <c r="AK35" s="332">
        <f t="shared" si="25"/>
        <v>0</v>
      </c>
      <c r="AL35" s="66"/>
      <c r="AM35" s="3"/>
      <c r="AN35" s="3"/>
      <c r="AO35" s="101"/>
      <c r="AP35" s="333">
        <f t="shared" si="26"/>
        <v>0</v>
      </c>
      <c r="AQ35" s="5"/>
      <c r="AR35" s="3"/>
      <c r="AS35" s="3"/>
      <c r="AT35" s="6"/>
      <c r="AU35" s="338">
        <f t="shared" si="8"/>
        <v>0</v>
      </c>
      <c r="AV35" s="5"/>
      <c r="AW35" s="3"/>
      <c r="AX35" s="3"/>
      <c r="AY35" s="6"/>
      <c r="AZ35" s="338">
        <f t="shared" si="27"/>
        <v>0</v>
      </c>
      <c r="BA35" s="293">
        <v>0</v>
      </c>
      <c r="BB35" s="292">
        <v>0</v>
      </c>
      <c r="BC35" s="292">
        <v>0</v>
      </c>
      <c r="BD35" s="292">
        <v>0</v>
      </c>
      <c r="BE35" s="292">
        <v>0</v>
      </c>
      <c r="BF35" s="301">
        <v>0</v>
      </c>
      <c r="BG35" s="301">
        <v>0</v>
      </c>
      <c r="BH35" s="92">
        <v>0</v>
      </c>
      <c r="BI35" s="88"/>
      <c r="BJ35" s="5"/>
      <c r="BK35" s="3"/>
      <c r="BL35" s="3"/>
      <c r="BM35" s="101"/>
      <c r="BN35" s="332">
        <f t="shared" si="28"/>
        <v>0</v>
      </c>
      <c r="BO35" s="66"/>
      <c r="BP35" s="3"/>
      <c r="BQ35" s="3"/>
      <c r="BR35" s="101"/>
      <c r="BS35" s="332">
        <f t="shared" si="29"/>
        <v>0</v>
      </c>
      <c r="BT35" s="66"/>
      <c r="BU35" s="3"/>
      <c r="BV35" s="3"/>
      <c r="BW35" s="101"/>
      <c r="BX35" s="332">
        <f t="shared" si="30"/>
        <v>0</v>
      </c>
      <c r="BY35" s="66"/>
      <c r="BZ35" s="3"/>
      <c r="CA35" s="3"/>
      <c r="CB35" s="101"/>
      <c r="CC35" s="332">
        <f t="shared" si="31"/>
        <v>0</v>
      </c>
      <c r="CD35" s="66"/>
      <c r="CE35" s="3"/>
      <c r="CF35" s="3"/>
      <c r="CG35" s="101"/>
      <c r="CH35" s="332">
        <f t="shared" si="32"/>
        <v>0</v>
      </c>
      <c r="CI35" s="66"/>
      <c r="CJ35" s="3"/>
      <c r="CK35" s="3"/>
      <c r="CL35" s="101"/>
      <c r="CM35" s="332">
        <f t="shared" si="33"/>
        <v>0</v>
      </c>
      <c r="CN35" s="66"/>
      <c r="CO35" s="3"/>
      <c r="CP35" s="3"/>
      <c r="CQ35" s="101"/>
      <c r="CR35" s="332">
        <f t="shared" si="34"/>
        <v>0</v>
      </c>
      <c r="CS35" s="66"/>
      <c r="CT35" s="3"/>
      <c r="CU35" s="3"/>
      <c r="CV35" s="101"/>
      <c r="CW35" s="332">
        <f t="shared" si="38"/>
        <v>0</v>
      </c>
      <c r="CX35" s="66"/>
      <c r="CY35" s="3"/>
      <c r="CZ35" s="3"/>
      <c r="DA35" s="101"/>
      <c r="DB35" s="344">
        <f t="shared" si="35"/>
        <v>0</v>
      </c>
      <c r="DC35" s="66"/>
      <c r="DD35" s="3"/>
      <c r="DE35" s="3"/>
      <c r="DF35" s="101"/>
      <c r="DG35" s="338">
        <f t="shared" si="36"/>
        <v>0</v>
      </c>
      <c r="DH35" s="335">
        <v>0</v>
      </c>
      <c r="DI35" s="343">
        <v>0</v>
      </c>
      <c r="DJ35" s="343">
        <v>0</v>
      </c>
      <c r="DK35" s="343">
        <v>0</v>
      </c>
      <c r="DL35" s="343">
        <v>0</v>
      </c>
      <c r="DM35" s="345">
        <v>0</v>
      </c>
      <c r="DN35" s="345">
        <v>0</v>
      </c>
      <c r="DO35" s="89">
        <v>0</v>
      </c>
      <c r="DP35" s="90"/>
      <c r="DQ35" s="180">
        <f t="shared" si="20"/>
        <v>0</v>
      </c>
      <c r="DR35" s="182"/>
    </row>
    <row r="36" spans="1:122" ht="16.5" customHeight="1">
      <c r="A36" s="16">
        <v>32</v>
      </c>
      <c r="B36" s="20" t="s">
        <v>52</v>
      </c>
      <c r="C36" s="31"/>
      <c r="D36" s="32"/>
      <c r="E36" s="32"/>
      <c r="F36" s="174"/>
      <c r="G36" s="332">
        <f t="shared" si="0"/>
        <v>0</v>
      </c>
      <c r="H36" s="71"/>
      <c r="I36" s="32"/>
      <c r="J36" s="32"/>
      <c r="K36" s="174"/>
      <c r="L36" s="332">
        <f t="shared" si="21"/>
        <v>0</v>
      </c>
      <c r="M36" s="71"/>
      <c r="N36" s="32"/>
      <c r="O36" s="32"/>
      <c r="P36" s="174"/>
      <c r="Q36" s="332">
        <f t="shared" si="22"/>
        <v>0</v>
      </c>
      <c r="R36" s="71"/>
      <c r="S36" s="32"/>
      <c r="T36" s="32"/>
      <c r="U36" s="174"/>
      <c r="V36" s="332">
        <f t="shared" si="37"/>
        <v>0</v>
      </c>
      <c r="W36" s="71"/>
      <c r="X36" s="32"/>
      <c r="Y36" s="32"/>
      <c r="Z36" s="174"/>
      <c r="AA36" s="332">
        <f t="shared" si="23"/>
        <v>0</v>
      </c>
      <c r="AB36" s="71"/>
      <c r="AC36" s="32"/>
      <c r="AD36" s="32"/>
      <c r="AE36" s="174"/>
      <c r="AF36" s="332">
        <f t="shared" si="24"/>
        <v>0</v>
      </c>
      <c r="AG36" s="71"/>
      <c r="AH36" s="32"/>
      <c r="AI36" s="32"/>
      <c r="AJ36" s="174"/>
      <c r="AK36" s="332">
        <f t="shared" si="25"/>
        <v>0</v>
      </c>
      <c r="AL36" s="71"/>
      <c r="AM36" s="32"/>
      <c r="AN36" s="32"/>
      <c r="AO36" s="174"/>
      <c r="AP36" s="339">
        <f t="shared" si="26"/>
        <v>0</v>
      </c>
      <c r="AQ36" s="5"/>
      <c r="AR36" s="3"/>
      <c r="AS36" s="3"/>
      <c r="AT36" s="6"/>
      <c r="AU36" s="338">
        <f t="shared" si="8"/>
        <v>0</v>
      </c>
      <c r="AV36" s="31"/>
      <c r="AW36" s="32"/>
      <c r="AX36" s="32"/>
      <c r="AY36" s="33"/>
      <c r="AZ36" s="332">
        <f t="shared" si="27"/>
        <v>0</v>
      </c>
      <c r="BA36" s="293">
        <v>0</v>
      </c>
      <c r="BB36" s="292">
        <v>0</v>
      </c>
      <c r="BC36" s="292">
        <v>0</v>
      </c>
      <c r="BD36" s="335">
        <v>0</v>
      </c>
      <c r="BE36" s="292">
        <v>0</v>
      </c>
      <c r="BF36" s="336">
        <v>0</v>
      </c>
      <c r="BG36" s="336">
        <v>0</v>
      </c>
      <c r="BH36" s="92">
        <v>0</v>
      </c>
      <c r="BI36" s="86"/>
      <c r="BJ36" s="31"/>
      <c r="BK36" s="32"/>
      <c r="BL36" s="32"/>
      <c r="BM36" s="174"/>
      <c r="BN36" s="332">
        <f t="shared" si="28"/>
        <v>0</v>
      </c>
      <c r="BO36" s="71"/>
      <c r="BP36" s="32"/>
      <c r="BQ36" s="32"/>
      <c r="BR36" s="174"/>
      <c r="BS36" s="332">
        <f t="shared" si="29"/>
        <v>0</v>
      </c>
      <c r="BT36" s="71"/>
      <c r="BU36" s="32"/>
      <c r="BV36" s="32"/>
      <c r="BW36" s="174"/>
      <c r="BX36" s="332">
        <f t="shared" si="30"/>
        <v>0</v>
      </c>
      <c r="BY36" s="71"/>
      <c r="BZ36" s="32"/>
      <c r="CA36" s="32"/>
      <c r="CB36" s="174"/>
      <c r="CC36" s="332">
        <f t="shared" si="31"/>
        <v>0</v>
      </c>
      <c r="CD36" s="71"/>
      <c r="CE36" s="32"/>
      <c r="CF36" s="32"/>
      <c r="CG36" s="174"/>
      <c r="CH36" s="332">
        <f t="shared" si="32"/>
        <v>0</v>
      </c>
      <c r="CI36" s="71"/>
      <c r="CJ36" s="32"/>
      <c r="CK36" s="32"/>
      <c r="CL36" s="174"/>
      <c r="CM36" s="332">
        <f t="shared" si="33"/>
        <v>0</v>
      </c>
      <c r="CN36" s="71"/>
      <c r="CO36" s="32"/>
      <c r="CP36" s="32"/>
      <c r="CQ36" s="174"/>
      <c r="CR36" s="332">
        <f t="shared" si="34"/>
        <v>0</v>
      </c>
      <c r="CS36" s="71"/>
      <c r="CT36" s="32"/>
      <c r="CU36" s="32"/>
      <c r="CV36" s="174"/>
      <c r="CW36" s="332">
        <f t="shared" si="38"/>
        <v>0</v>
      </c>
      <c r="CX36" s="66"/>
      <c r="CY36" s="3"/>
      <c r="CZ36" s="3"/>
      <c r="DA36" s="101"/>
      <c r="DB36" s="344">
        <f t="shared" si="35"/>
        <v>0</v>
      </c>
      <c r="DC36" s="71"/>
      <c r="DD36" s="32"/>
      <c r="DE36" s="32"/>
      <c r="DF36" s="174"/>
      <c r="DG36" s="338">
        <f t="shared" si="36"/>
        <v>0</v>
      </c>
      <c r="DH36" s="335">
        <v>0</v>
      </c>
      <c r="DI36" s="343">
        <v>0</v>
      </c>
      <c r="DJ36" s="343">
        <v>0</v>
      </c>
      <c r="DK36" s="343">
        <v>0</v>
      </c>
      <c r="DL36" s="343">
        <v>0</v>
      </c>
      <c r="DM36" s="336">
        <v>0</v>
      </c>
      <c r="DN36" s="336">
        <v>0</v>
      </c>
      <c r="DO36" s="93">
        <v>0</v>
      </c>
      <c r="DP36" s="87"/>
      <c r="DQ36" s="180">
        <f t="shared" si="20"/>
        <v>0</v>
      </c>
      <c r="DR36" s="181"/>
    </row>
    <row r="37" spans="1:122" ht="16.5" customHeight="1">
      <c r="A37" s="16">
        <v>33</v>
      </c>
      <c r="B37" s="18" t="s">
        <v>21</v>
      </c>
      <c r="C37" s="5"/>
      <c r="D37" s="48"/>
      <c r="E37" s="3"/>
      <c r="F37" s="101"/>
      <c r="G37" s="332">
        <f t="shared" si="0"/>
        <v>0</v>
      </c>
      <c r="H37" s="66"/>
      <c r="I37" s="3"/>
      <c r="J37" s="3"/>
      <c r="K37" s="101"/>
      <c r="L37" s="332">
        <f t="shared" si="21"/>
        <v>0</v>
      </c>
      <c r="M37" s="66"/>
      <c r="N37" s="3"/>
      <c r="O37" s="3"/>
      <c r="P37" s="101"/>
      <c r="Q37" s="332">
        <f t="shared" si="22"/>
        <v>0</v>
      </c>
      <c r="R37" s="66"/>
      <c r="S37" s="3"/>
      <c r="T37" s="3"/>
      <c r="U37" s="101"/>
      <c r="V37" s="332">
        <f t="shared" si="37"/>
        <v>0</v>
      </c>
      <c r="W37" s="66"/>
      <c r="X37" s="3"/>
      <c r="Y37" s="3"/>
      <c r="Z37" s="101"/>
      <c r="AA37" s="332">
        <f t="shared" si="23"/>
        <v>0</v>
      </c>
      <c r="AB37" s="66"/>
      <c r="AC37" s="48"/>
      <c r="AD37" s="3"/>
      <c r="AE37" s="101"/>
      <c r="AF37" s="332">
        <f t="shared" si="24"/>
        <v>0</v>
      </c>
      <c r="AG37" s="66"/>
      <c r="AH37" s="3"/>
      <c r="AI37" s="3"/>
      <c r="AJ37" s="101"/>
      <c r="AK37" s="332">
        <f t="shared" si="25"/>
        <v>0</v>
      </c>
      <c r="AL37" s="66"/>
      <c r="AM37" s="3"/>
      <c r="AN37" s="3"/>
      <c r="AO37" s="101"/>
      <c r="AP37" s="333">
        <f t="shared" si="26"/>
        <v>0</v>
      </c>
      <c r="AQ37" s="5"/>
      <c r="AR37" s="3"/>
      <c r="AS37" s="3"/>
      <c r="AT37" s="6"/>
      <c r="AU37" s="338">
        <f t="shared" si="8"/>
        <v>0</v>
      </c>
      <c r="AV37" s="5"/>
      <c r="AW37" s="3"/>
      <c r="AX37" s="3"/>
      <c r="AY37" s="6"/>
      <c r="AZ37" s="338">
        <f t="shared" si="27"/>
        <v>0</v>
      </c>
      <c r="BA37" s="335">
        <v>0</v>
      </c>
      <c r="BB37" s="335">
        <v>0</v>
      </c>
      <c r="BC37" s="335">
        <v>0</v>
      </c>
      <c r="BD37" s="335">
        <v>0</v>
      </c>
      <c r="BE37" s="335">
        <v>0</v>
      </c>
      <c r="BF37" s="336">
        <v>0</v>
      </c>
      <c r="BG37" s="336">
        <v>0</v>
      </c>
      <c r="BH37" s="92">
        <v>0</v>
      </c>
      <c r="BI37" s="88"/>
      <c r="BJ37" s="5"/>
      <c r="BK37" s="3"/>
      <c r="BL37" s="3"/>
      <c r="BM37" s="101"/>
      <c r="BN37" s="332">
        <f t="shared" si="28"/>
        <v>0</v>
      </c>
      <c r="BO37" s="66"/>
      <c r="BP37" s="3"/>
      <c r="BQ37" s="3"/>
      <c r="BR37" s="101"/>
      <c r="BS37" s="332">
        <f t="shared" si="29"/>
        <v>0</v>
      </c>
      <c r="BT37" s="66"/>
      <c r="BU37" s="3"/>
      <c r="BV37" s="3"/>
      <c r="BW37" s="101"/>
      <c r="BX37" s="332">
        <f t="shared" si="30"/>
        <v>0</v>
      </c>
      <c r="BY37" s="66"/>
      <c r="BZ37" s="3"/>
      <c r="CA37" s="3"/>
      <c r="CB37" s="101"/>
      <c r="CC37" s="332">
        <f t="shared" si="31"/>
        <v>0</v>
      </c>
      <c r="CD37" s="66"/>
      <c r="CE37" s="3"/>
      <c r="CF37" s="3"/>
      <c r="CG37" s="101"/>
      <c r="CH37" s="332">
        <f t="shared" si="32"/>
        <v>0</v>
      </c>
      <c r="CI37" s="66"/>
      <c r="CJ37" s="3"/>
      <c r="CK37" s="3"/>
      <c r="CL37" s="101"/>
      <c r="CM37" s="332">
        <f t="shared" si="33"/>
        <v>0</v>
      </c>
      <c r="CN37" s="66"/>
      <c r="CO37" s="3"/>
      <c r="CP37" s="3"/>
      <c r="CQ37" s="101"/>
      <c r="CR37" s="332">
        <f t="shared" si="34"/>
        <v>0</v>
      </c>
      <c r="CS37" s="66"/>
      <c r="CT37" s="3"/>
      <c r="CU37" s="3"/>
      <c r="CV37" s="101"/>
      <c r="CW37" s="332">
        <f t="shared" si="38"/>
        <v>0</v>
      </c>
      <c r="CX37" s="66"/>
      <c r="CY37" s="3"/>
      <c r="CZ37" s="3"/>
      <c r="DA37" s="101"/>
      <c r="DB37" s="344">
        <f t="shared" si="35"/>
        <v>0</v>
      </c>
      <c r="DC37" s="66"/>
      <c r="DD37" s="3"/>
      <c r="DE37" s="3"/>
      <c r="DF37" s="101"/>
      <c r="DG37" s="338">
        <f t="shared" si="36"/>
        <v>0</v>
      </c>
      <c r="DH37" s="335">
        <v>0</v>
      </c>
      <c r="DI37" s="335">
        <v>0</v>
      </c>
      <c r="DJ37" s="335">
        <v>0</v>
      </c>
      <c r="DK37" s="335">
        <v>0</v>
      </c>
      <c r="DL37" s="335">
        <v>0</v>
      </c>
      <c r="DM37" s="336">
        <v>0</v>
      </c>
      <c r="DN37" s="336">
        <v>0</v>
      </c>
      <c r="DO37" s="93">
        <v>0</v>
      </c>
      <c r="DP37" s="90"/>
      <c r="DQ37" s="180">
        <f t="shared" si="20"/>
        <v>0</v>
      </c>
      <c r="DR37" s="182"/>
    </row>
    <row r="38" spans="1:122" ht="15.75" customHeight="1">
      <c r="A38" s="16">
        <v>34</v>
      </c>
      <c r="B38" s="18" t="s">
        <v>40</v>
      </c>
      <c r="C38" s="34"/>
      <c r="D38" s="35"/>
      <c r="E38" s="35"/>
      <c r="F38" s="176"/>
      <c r="G38" s="332">
        <f t="shared" si="0"/>
        <v>0</v>
      </c>
      <c r="H38" s="73"/>
      <c r="I38" s="35"/>
      <c r="J38" s="35"/>
      <c r="K38" s="176"/>
      <c r="L38" s="332">
        <f t="shared" si="21"/>
        <v>0</v>
      </c>
      <c r="M38" s="73"/>
      <c r="N38" s="35"/>
      <c r="O38" s="35"/>
      <c r="P38" s="176"/>
      <c r="Q38" s="332">
        <f t="shared" si="22"/>
        <v>0</v>
      </c>
      <c r="R38" s="73"/>
      <c r="S38" s="35"/>
      <c r="T38" s="35"/>
      <c r="U38" s="176"/>
      <c r="V38" s="332">
        <f t="shared" si="37"/>
        <v>0</v>
      </c>
      <c r="W38" s="73"/>
      <c r="X38" s="35"/>
      <c r="Y38" s="35"/>
      <c r="Z38" s="176"/>
      <c r="AA38" s="332">
        <f t="shared" si="23"/>
        <v>0</v>
      </c>
      <c r="AB38" s="73"/>
      <c r="AC38" s="35"/>
      <c r="AD38" s="35"/>
      <c r="AE38" s="176"/>
      <c r="AF38" s="332">
        <f t="shared" si="24"/>
        <v>0</v>
      </c>
      <c r="AG38" s="73"/>
      <c r="AH38" s="35"/>
      <c r="AI38" s="35"/>
      <c r="AJ38" s="176"/>
      <c r="AK38" s="332">
        <f t="shared" si="25"/>
        <v>0</v>
      </c>
      <c r="AL38" s="73"/>
      <c r="AM38" s="35"/>
      <c r="AN38" s="35"/>
      <c r="AO38" s="176"/>
      <c r="AP38" s="333">
        <f t="shared" si="26"/>
        <v>0</v>
      </c>
      <c r="AQ38" s="5"/>
      <c r="AR38" s="3"/>
      <c r="AS38" s="3"/>
      <c r="AT38" s="6"/>
      <c r="AU38" s="338">
        <f t="shared" si="8"/>
        <v>0</v>
      </c>
      <c r="AV38" s="34"/>
      <c r="AW38" s="35"/>
      <c r="AX38" s="35"/>
      <c r="AY38" s="36"/>
      <c r="AZ38" s="338">
        <f t="shared" si="27"/>
        <v>0</v>
      </c>
      <c r="BA38" s="293">
        <v>0</v>
      </c>
      <c r="BB38" s="292">
        <v>0</v>
      </c>
      <c r="BC38" s="292">
        <v>0</v>
      </c>
      <c r="BD38" s="292">
        <v>0</v>
      </c>
      <c r="BE38" s="292">
        <v>0</v>
      </c>
      <c r="BF38" s="292">
        <v>0</v>
      </c>
      <c r="BG38" s="292">
        <v>0</v>
      </c>
      <c r="BH38" s="92">
        <v>0</v>
      </c>
      <c r="BI38" s="88"/>
      <c r="BJ38" s="34"/>
      <c r="BK38" s="35"/>
      <c r="BL38" s="35"/>
      <c r="BM38" s="176"/>
      <c r="BN38" s="332">
        <f t="shared" si="28"/>
        <v>0</v>
      </c>
      <c r="BO38" s="73"/>
      <c r="BP38" s="35"/>
      <c r="BQ38" s="35"/>
      <c r="BR38" s="176"/>
      <c r="BS38" s="332">
        <f t="shared" si="29"/>
        <v>0</v>
      </c>
      <c r="BT38" s="73"/>
      <c r="BU38" s="35"/>
      <c r="BV38" s="35"/>
      <c r="BW38" s="176"/>
      <c r="BX38" s="332">
        <f t="shared" si="30"/>
        <v>0</v>
      </c>
      <c r="BY38" s="73"/>
      <c r="BZ38" s="35"/>
      <c r="CA38" s="35"/>
      <c r="CB38" s="176"/>
      <c r="CC38" s="332">
        <f t="shared" si="31"/>
        <v>0</v>
      </c>
      <c r="CD38" s="73"/>
      <c r="CE38" s="35"/>
      <c r="CF38" s="35"/>
      <c r="CG38" s="176"/>
      <c r="CH38" s="332">
        <f t="shared" si="32"/>
        <v>0</v>
      </c>
      <c r="CI38" s="73"/>
      <c r="CJ38" s="35"/>
      <c r="CK38" s="35"/>
      <c r="CL38" s="176"/>
      <c r="CM38" s="332">
        <f t="shared" si="33"/>
        <v>0</v>
      </c>
      <c r="CN38" s="73"/>
      <c r="CO38" s="35"/>
      <c r="CP38" s="35"/>
      <c r="CQ38" s="176"/>
      <c r="CR38" s="332">
        <f t="shared" si="34"/>
        <v>0</v>
      </c>
      <c r="CS38" s="73"/>
      <c r="CT38" s="35"/>
      <c r="CU38" s="35"/>
      <c r="CV38" s="176"/>
      <c r="CW38" s="332">
        <f t="shared" si="38"/>
        <v>0</v>
      </c>
      <c r="CX38" s="66"/>
      <c r="CY38" s="3"/>
      <c r="CZ38" s="3"/>
      <c r="DA38" s="101"/>
      <c r="DB38" s="344">
        <f t="shared" si="35"/>
        <v>0</v>
      </c>
      <c r="DC38" s="73"/>
      <c r="DD38" s="35"/>
      <c r="DE38" s="35"/>
      <c r="DF38" s="176"/>
      <c r="DG38" s="338">
        <f t="shared" si="36"/>
        <v>0</v>
      </c>
      <c r="DH38" s="335">
        <v>0</v>
      </c>
      <c r="DI38" s="343">
        <v>0</v>
      </c>
      <c r="DJ38" s="343">
        <v>0</v>
      </c>
      <c r="DK38" s="343">
        <v>0</v>
      </c>
      <c r="DL38" s="335">
        <v>0</v>
      </c>
      <c r="DM38" s="336">
        <v>0</v>
      </c>
      <c r="DN38" s="336">
        <v>0</v>
      </c>
      <c r="DO38" s="93">
        <v>0</v>
      </c>
      <c r="DP38" s="90"/>
      <c r="DQ38" s="180">
        <f t="shared" si="20"/>
        <v>0</v>
      </c>
      <c r="DR38" s="182"/>
    </row>
    <row r="39" spans="1:122" ht="15.75" customHeight="1">
      <c r="A39" s="16">
        <v>35</v>
      </c>
      <c r="B39" s="20" t="s">
        <v>90</v>
      </c>
      <c r="C39" s="5"/>
      <c r="D39" s="3"/>
      <c r="E39" s="3"/>
      <c r="F39" s="101"/>
      <c r="G39" s="332">
        <f t="shared" si="0"/>
        <v>0</v>
      </c>
      <c r="H39" s="66"/>
      <c r="I39" s="3"/>
      <c r="J39" s="3"/>
      <c r="K39" s="101"/>
      <c r="L39" s="332">
        <f t="shared" si="21"/>
        <v>0</v>
      </c>
      <c r="M39" s="66"/>
      <c r="N39" s="3"/>
      <c r="O39" s="3"/>
      <c r="P39" s="101"/>
      <c r="Q39" s="332">
        <f t="shared" si="22"/>
        <v>0</v>
      </c>
      <c r="R39" s="66"/>
      <c r="S39" s="3"/>
      <c r="T39" s="3"/>
      <c r="U39" s="101"/>
      <c r="V39" s="332">
        <f t="shared" si="37"/>
        <v>0</v>
      </c>
      <c r="W39" s="66"/>
      <c r="X39" s="3"/>
      <c r="Y39" s="3"/>
      <c r="Z39" s="101"/>
      <c r="AA39" s="332">
        <f t="shared" si="23"/>
        <v>0</v>
      </c>
      <c r="AB39" s="66"/>
      <c r="AC39" s="3"/>
      <c r="AD39" s="3"/>
      <c r="AE39" s="101"/>
      <c r="AF39" s="332">
        <f t="shared" si="24"/>
        <v>0</v>
      </c>
      <c r="AG39" s="66"/>
      <c r="AH39" s="3"/>
      <c r="AI39" s="3"/>
      <c r="AJ39" s="101"/>
      <c r="AK39" s="332">
        <f t="shared" si="25"/>
        <v>0</v>
      </c>
      <c r="AL39" s="66"/>
      <c r="AM39" s="3"/>
      <c r="AN39" s="3"/>
      <c r="AO39" s="101"/>
      <c r="AP39" s="333">
        <f t="shared" si="26"/>
        <v>0</v>
      </c>
      <c r="AQ39" s="5"/>
      <c r="AR39" s="3"/>
      <c r="AS39" s="3"/>
      <c r="AT39" s="6"/>
      <c r="AU39" s="338">
        <f t="shared" si="8"/>
        <v>0</v>
      </c>
      <c r="AV39" s="5"/>
      <c r="AW39" s="3"/>
      <c r="AX39" s="3"/>
      <c r="AY39" s="6"/>
      <c r="AZ39" s="338">
        <f t="shared" si="27"/>
        <v>0</v>
      </c>
      <c r="BA39" s="335">
        <v>0</v>
      </c>
      <c r="BB39" s="335">
        <v>0</v>
      </c>
      <c r="BC39" s="335">
        <v>0</v>
      </c>
      <c r="BD39" s="335">
        <v>0</v>
      </c>
      <c r="BE39" s="335">
        <v>0</v>
      </c>
      <c r="BF39" s="336">
        <v>0</v>
      </c>
      <c r="BG39" s="336">
        <v>0</v>
      </c>
      <c r="BH39" s="92">
        <v>0</v>
      </c>
      <c r="BI39" s="86"/>
      <c r="BJ39" s="5"/>
      <c r="BK39" s="3"/>
      <c r="BL39" s="3"/>
      <c r="BM39" s="101"/>
      <c r="BN39" s="332">
        <f t="shared" si="28"/>
        <v>0</v>
      </c>
      <c r="BO39" s="66"/>
      <c r="BP39" s="3"/>
      <c r="BQ39" s="3"/>
      <c r="BR39" s="101"/>
      <c r="BS39" s="332">
        <f t="shared" si="29"/>
        <v>0</v>
      </c>
      <c r="BT39" s="66"/>
      <c r="BU39" s="3"/>
      <c r="BV39" s="3"/>
      <c r="BW39" s="101"/>
      <c r="BX39" s="332">
        <f t="shared" si="30"/>
        <v>0</v>
      </c>
      <c r="BY39" s="66"/>
      <c r="BZ39" s="3"/>
      <c r="CA39" s="3"/>
      <c r="CB39" s="101"/>
      <c r="CC39" s="332">
        <f t="shared" si="31"/>
        <v>0</v>
      </c>
      <c r="CD39" s="66"/>
      <c r="CE39" s="3"/>
      <c r="CF39" s="3"/>
      <c r="CG39" s="101"/>
      <c r="CH39" s="332">
        <f t="shared" si="32"/>
        <v>0</v>
      </c>
      <c r="CI39" s="66"/>
      <c r="CJ39" s="3"/>
      <c r="CK39" s="3"/>
      <c r="CL39" s="101"/>
      <c r="CM39" s="332">
        <f t="shared" si="33"/>
        <v>0</v>
      </c>
      <c r="CN39" s="66"/>
      <c r="CO39" s="3"/>
      <c r="CP39" s="3"/>
      <c r="CQ39" s="101"/>
      <c r="CR39" s="332">
        <f t="shared" si="34"/>
        <v>0</v>
      </c>
      <c r="CS39" s="66"/>
      <c r="CT39" s="3"/>
      <c r="CU39" s="3"/>
      <c r="CV39" s="101"/>
      <c r="CW39" s="332">
        <f t="shared" si="38"/>
        <v>0</v>
      </c>
      <c r="CX39" s="66"/>
      <c r="CY39" s="3"/>
      <c r="CZ39" s="3"/>
      <c r="DA39" s="101"/>
      <c r="DB39" s="344">
        <f t="shared" si="35"/>
        <v>0</v>
      </c>
      <c r="DC39" s="66"/>
      <c r="DD39" s="3"/>
      <c r="DE39" s="3"/>
      <c r="DF39" s="101"/>
      <c r="DG39" s="338">
        <f t="shared" si="36"/>
        <v>0</v>
      </c>
      <c r="DH39" s="335">
        <v>0</v>
      </c>
      <c r="DI39" s="335">
        <v>0</v>
      </c>
      <c r="DJ39" s="335">
        <v>0</v>
      </c>
      <c r="DK39" s="335">
        <v>0</v>
      </c>
      <c r="DL39" s="335">
        <v>0</v>
      </c>
      <c r="DM39" s="336">
        <v>0</v>
      </c>
      <c r="DN39" s="336">
        <v>0</v>
      </c>
      <c r="DO39" s="93">
        <v>0</v>
      </c>
      <c r="DP39" s="87"/>
      <c r="DQ39" s="180">
        <f t="shared" si="20"/>
        <v>0</v>
      </c>
      <c r="DR39" s="181"/>
    </row>
    <row r="40" spans="1:122" ht="15.75" customHeight="1">
      <c r="A40" s="16">
        <v>36</v>
      </c>
      <c r="B40" s="17" t="s">
        <v>18</v>
      </c>
      <c r="C40" s="5"/>
      <c r="D40" s="3"/>
      <c r="E40" s="3"/>
      <c r="F40" s="101"/>
      <c r="G40" s="332">
        <f t="shared" si="0"/>
        <v>0</v>
      </c>
      <c r="H40" s="66"/>
      <c r="I40" s="3"/>
      <c r="J40" s="3"/>
      <c r="K40" s="101"/>
      <c r="L40" s="332">
        <f t="shared" si="21"/>
        <v>0</v>
      </c>
      <c r="M40" s="66"/>
      <c r="N40" s="3"/>
      <c r="O40" s="3"/>
      <c r="P40" s="101"/>
      <c r="Q40" s="332">
        <f t="shared" si="22"/>
        <v>0</v>
      </c>
      <c r="R40" s="66"/>
      <c r="S40" s="3"/>
      <c r="T40" s="3"/>
      <c r="U40" s="101"/>
      <c r="V40" s="332">
        <f t="shared" si="37"/>
        <v>0</v>
      </c>
      <c r="W40" s="66"/>
      <c r="X40" s="3"/>
      <c r="Y40" s="3"/>
      <c r="Z40" s="101"/>
      <c r="AA40" s="332">
        <f t="shared" si="23"/>
        <v>0</v>
      </c>
      <c r="AB40" s="66"/>
      <c r="AC40" s="3"/>
      <c r="AD40" s="3"/>
      <c r="AE40" s="101"/>
      <c r="AF40" s="332">
        <f t="shared" si="24"/>
        <v>0</v>
      </c>
      <c r="AG40" s="66"/>
      <c r="AH40" s="3"/>
      <c r="AI40" s="3"/>
      <c r="AJ40" s="101"/>
      <c r="AK40" s="332">
        <f t="shared" si="25"/>
        <v>0</v>
      </c>
      <c r="AL40" s="66"/>
      <c r="AM40" s="3"/>
      <c r="AN40" s="3"/>
      <c r="AO40" s="101"/>
      <c r="AP40" s="333">
        <f t="shared" si="26"/>
        <v>0</v>
      </c>
      <c r="AQ40" s="5"/>
      <c r="AR40" s="3"/>
      <c r="AS40" s="3"/>
      <c r="AT40" s="6"/>
      <c r="AU40" s="338">
        <f t="shared" si="8"/>
        <v>0</v>
      </c>
      <c r="AV40" s="5"/>
      <c r="AW40" s="3"/>
      <c r="AX40" s="3"/>
      <c r="AY40" s="6"/>
      <c r="AZ40" s="338">
        <f t="shared" si="27"/>
        <v>0</v>
      </c>
      <c r="BA40" s="335">
        <v>0</v>
      </c>
      <c r="BB40" s="335">
        <v>0</v>
      </c>
      <c r="BC40" s="335">
        <v>0</v>
      </c>
      <c r="BD40" s="335">
        <v>0</v>
      </c>
      <c r="BE40" s="335">
        <v>0</v>
      </c>
      <c r="BF40" s="336">
        <v>0</v>
      </c>
      <c r="BG40" s="336">
        <v>0</v>
      </c>
      <c r="BH40" s="92">
        <v>0</v>
      </c>
      <c r="BI40" s="88"/>
      <c r="BJ40" s="5"/>
      <c r="BK40" s="3"/>
      <c r="BL40" s="3"/>
      <c r="BM40" s="101"/>
      <c r="BN40" s="332">
        <f t="shared" si="28"/>
        <v>0</v>
      </c>
      <c r="BO40" s="66"/>
      <c r="BP40" s="3"/>
      <c r="BQ40" s="3"/>
      <c r="BR40" s="101"/>
      <c r="BS40" s="332">
        <f t="shared" si="29"/>
        <v>0</v>
      </c>
      <c r="BT40" s="66"/>
      <c r="BU40" s="3"/>
      <c r="BV40" s="3"/>
      <c r="BW40" s="101"/>
      <c r="BX40" s="332">
        <f t="shared" si="30"/>
        <v>0</v>
      </c>
      <c r="BY40" s="66"/>
      <c r="BZ40" s="3"/>
      <c r="CA40" s="3"/>
      <c r="CB40" s="101"/>
      <c r="CC40" s="332">
        <f t="shared" si="31"/>
        <v>0</v>
      </c>
      <c r="CD40" s="66"/>
      <c r="CE40" s="3"/>
      <c r="CF40" s="3"/>
      <c r="CG40" s="101"/>
      <c r="CH40" s="332">
        <f t="shared" si="32"/>
        <v>0</v>
      </c>
      <c r="CI40" s="66"/>
      <c r="CJ40" s="3"/>
      <c r="CK40" s="3"/>
      <c r="CL40" s="101"/>
      <c r="CM40" s="332">
        <f t="shared" si="33"/>
        <v>0</v>
      </c>
      <c r="CN40" s="66"/>
      <c r="CO40" s="3"/>
      <c r="CP40" s="3"/>
      <c r="CQ40" s="101"/>
      <c r="CR40" s="332">
        <f t="shared" si="34"/>
        <v>0</v>
      </c>
      <c r="CS40" s="66"/>
      <c r="CT40" s="3"/>
      <c r="CU40" s="3"/>
      <c r="CV40" s="101"/>
      <c r="CW40" s="332">
        <f t="shared" si="38"/>
        <v>0</v>
      </c>
      <c r="CX40" s="66"/>
      <c r="CY40" s="3"/>
      <c r="CZ40" s="3"/>
      <c r="DA40" s="101"/>
      <c r="DB40" s="344">
        <f t="shared" si="35"/>
        <v>0</v>
      </c>
      <c r="DC40" s="66"/>
      <c r="DD40" s="3"/>
      <c r="DE40" s="3"/>
      <c r="DF40" s="101"/>
      <c r="DG40" s="338">
        <f t="shared" si="36"/>
        <v>0</v>
      </c>
      <c r="DH40" s="335">
        <v>0</v>
      </c>
      <c r="DI40" s="335">
        <v>0</v>
      </c>
      <c r="DJ40" s="335">
        <v>0</v>
      </c>
      <c r="DK40" s="343">
        <v>0</v>
      </c>
      <c r="DL40" s="335">
        <v>0</v>
      </c>
      <c r="DM40" s="336">
        <v>0</v>
      </c>
      <c r="DN40" s="336">
        <v>0</v>
      </c>
      <c r="DO40" s="93">
        <v>0</v>
      </c>
      <c r="DP40" s="90"/>
      <c r="DQ40" s="180">
        <f t="shared" si="20"/>
        <v>0</v>
      </c>
      <c r="DR40" s="182"/>
    </row>
    <row r="41" spans="1:122" ht="16.5" customHeight="1" thickBot="1">
      <c r="A41" s="16">
        <v>37</v>
      </c>
      <c r="B41" s="329" t="s">
        <v>13</v>
      </c>
      <c r="C41" s="196"/>
      <c r="D41" s="197"/>
      <c r="E41" s="197"/>
      <c r="F41" s="200"/>
      <c r="G41" s="334">
        <f t="shared" si="0"/>
        <v>0</v>
      </c>
      <c r="H41" s="199"/>
      <c r="I41" s="197"/>
      <c r="J41" s="197"/>
      <c r="K41" s="200"/>
      <c r="L41" s="341">
        <f t="shared" si="21"/>
        <v>0</v>
      </c>
      <c r="M41" s="199"/>
      <c r="N41" s="197"/>
      <c r="O41" s="197"/>
      <c r="P41" s="200"/>
      <c r="Q41" s="334">
        <f t="shared" si="22"/>
        <v>0</v>
      </c>
      <c r="R41" s="199"/>
      <c r="S41" s="197"/>
      <c r="T41" s="197"/>
      <c r="U41" s="200"/>
      <c r="V41" s="334">
        <f t="shared" si="37"/>
        <v>0</v>
      </c>
      <c r="W41" s="199"/>
      <c r="X41" s="197"/>
      <c r="Y41" s="197"/>
      <c r="Z41" s="200"/>
      <c r="AA41" s="334">
        <f t="shared" si="23"/>
        <v>0</v>
      </c>
      <c r="AB41" s="199"/>
      <c r="AC41" s="197"/>
      <c r="AD41" s="197"/>
      <c r="AE41" s="200"/>
      <c r="AF41" s="334">
        <f t="shared" si="24"/>
        <v>0</v>
      </c>
      <c r="AG41" s="199"/>
      <c r="AH41" s="197"/>
      <c r="AI41" s="197"/>
      <c r="AJ41" s="200"/>
      <c r="AK41" s="334">
        <f t="shared" si="25"/>
        <v>0</v>
      </c>
      <c r="AL41" s="199"/>
      <c r="AM41" s="197"/>
      <c r="AN41" s="197"/>
      <c r="AO41" s="200"/>
      <c r="AP41" s="340">
        <f t="shared" si="26"/>
        <v>0</v>
      </c>
      <c r="AQ41" s="10"/>
      <c r="AR41" s="11"/>
      <c r="AS41" s="11"/>
      <c r="AT41" s="12"/>
      <c r="AU41" s="334">
        <f t="shared" si="8"/>
        <v>0</v>
      </c>
      <c r="AV41" s="196"/>
      <c r="AW41" s="197"/>
      <c r="AX41" s="197"/>
      <c r="AY41" s="198"/>
      <c r="AZ41" s="334">
        <f t="shared" si="27"/>
        <v>0</v>
      </c>
      <c r="BA41" s="335">
        <v>0</v>
      </c>
      <c r="BB41" s="335">
        <v>0</v>
      </c>
      <c r="BC41" s="335">
        <v>0</v>
      </c>
      <c r="BD41" s="335">
        <v>0</v>
      </c>
      <c r="BE41" s="336">
        <v>0</v>
      </c>
      <c r="BF41" s="336">
        <v>0</v>
      </c>
      <c r="BG41" s="335">
        <v>0</v>
      </c>
      <c r="BH41" s="92">
        <v>0</v>
      </c>
      <c r="BI41" s="88"/>
      <c r="BJ41" s="196"/>
      <c r="BK41" s="197"/>
      <c r="BL41" s="197"/>
      <c r="BM41" s="200"/>
      <c r="BN41" s="334">
        <f t="shared" si="28"/>
        <v>0</v>
      </c>
      <c r="BO41" s="199"/>
      <c r="BP41" s="197"/>
      <c r="BQ41" s="197"/>
      <c r="BR41" s="200"/>
      <c r="BS41" s="334">
        <f t="shared" si="29"/>
        <v>0</v>
      </c>
      <c r="BT41" s="199"/>
      <c r="BU41" s="197"/>
      <c r="BV41" s="197"/>
      <c r="BW41" s="200"/>
      <c r="BX41" s="334">
        <f t="shared" si="30"/>
        <v>0</v>
      </c>
      <c r="BY41" s="199"/>
      <c r="BZ41" s="197"/>
      <c r="CA41" s="197"/>
      <c r="CB41" s="200"/>
      <c r="CC41" s="334">
        <f t="shared" si="31"/>
        <v>0</v>
      </c>
      <c r="CD41" s="348"/>
      <c r="CE41" s="349"/>
      <c r="CF41" s="349"/>
      <c r="CG41" s="350"/>
      <c r="CH41" s="334">
        <f t="shared" si="32"/>
        <v>0</v>
      </c>
      <c r="CI41" s="351"/>
      <c r="CJ41" s="197"/>
      <c r="CK41" s="197"/>
      <c r="CL41" s="200"/>
      <c r="CM41" s="334">
        <f t="shared" si="33"/>
        <v>0</v>
      </c>
      <c r="CN41" s="199"/>
      <c r="CO41" s="197"/>
      <c r="CP41" s="197"/>
      <c r="CQ41" s="200"/>
      <c r="CR41" s="334">
        <f t="shared" si="34"/>
        <v>0</v>
      </c>
      <c r="CS41" s="199"/>
      <c r="CT41" s="197"/>
      <c r="CU41" s="197"/>
      <c r="CV41" s="200"/>
      <c r="CW41" s="334">
        <f t="shared" si="38"/>
        <v>0</v>
      </c>
      <c r="CX41" s="132"/>
      <c r="CY41" s="11"/>
      <c r="CZ41" s="11"/>
      <c r="DA41" s="131"/>
      <c r="DB41" s="344">
        <f t="shared" si="35"/>
        <v>0</v>
      </c>
      <c r="DC41" s="199"/>
      <c r="DD41" s="197"/>
      <c r="DE41" s="197"/>
      <c r="DF41" s="200"/>
      <c r="DG41" s="341">
        <f t="shared" si="36"/>
        <v>0</v>
      </c>
      <c r="DH41" s="335">
        <v>0</v>
      </c>
      <c r="DI41" s="335">
        <v>0</v>
      </c>
      <c r="DJ41" s="335">
        <v>0</v>
      </c>
      <c r="DK41" s="335">
        <v>0</v>
      </c>
      <c r="DL41" s="335">
        <v>0</v>
      </c>
      <c r="DM41" s="336">
        <v>0</v>
      </c>
      <c r="DN41" s="336">
        <v>0</v>
      </c>
      <c r="DO41" s="93">
        <v>0</v>
      </c>
      <c r="DP41" s="90"/>
      <c r="DQ41" s="180">
        <f t="shared" si="20"/>
        <v>0</v>
      </c>
      <c r="DR41" s="182"/>
    </row>
  </sheetData>
  <sortState ref="B5:DQ41">
    <sortCondition descending="1" ref="DQ5:DQ41"/>
  </sortState>
  <mergeCells count="66">
    <mergeCell ref="BJ1:DP1"/>
    <mergeCell ref="BT3:BX3"/>
    <mergeCell ref="W3:AA3"/>
    <mergeCell ref="AB3:AF3"/>
    <mergeCell ref="DK3:DK4"/>
    <mergeCell ref="DL3:DL4"/>
    <mergeCell ref="DM3:DM4"/>
    <mergeCell ref="DN3:DN4"/>
    <mergeCell ref="BY3:CC3"/>
    <mergeCell ref="CD3:CH3"/>
    <mergeCell ref="CI3:CM3"/>
    <mergeCell ref="CN3:CR3"/>
    <mergeCell ref="CS3:CW3"/>
    <mergeCell ref="DC3:DG3"/>
    <mergeCell ref="AV3:AZ3"/>
    <mergeCell ref="AG3:AK3"/>
    <mergeCell ref="B1:B4"/>
    <mergeCell ref="A1:A4"/>
    <mergeCell ref="H4:K4"/>
    <mergeCell ref="M4:P4"/>
    <mergeCell ref="R4:U4"/>
    <mergeCell ref="C1:BI1"/>
    <mergeCell ref="C2:BG2"/>
    <mergeCell ref="BA3:BA4"/>
    <mergeCell ref="BB3:BB4"/>
    <mergeCell ref="C4:F4"/>
    <mergeCell ref="C3:G3"/>
    <mergeCell ref="H3:L3"/>
    <mergeCell ref="M3:Q3"/>
    <mergeCell ref="R3:V3"/>
    <mergeCell ref="W4:Z4"/>
    <mergeCell ref="AB4:AE4"/>
    <mergeCell ref="DO2:DO4"/>
    <mergeCell ref="DC4:DF4"/>
    <mergeCell ref="BJ3:BN3"/>
    <mergeCell ref="BO3:BS3"/>
    <mergeCell ref="BC3:BC4"/>
    <mergeCell ref="BD3:BD4"/>
    <mergeCell ref="BE3:BE4"/>
    <mergeCell ref="BF3:BF4"/>
    <mergeCell ref="CS4:CV4"/>
    <mergeCell ref="CX3:DB3"/>
    <mergeCell ref="BJ2:DN2"/>
    <mergeCell ref="AG4:AJ4"/>
    <mergeCell ref="AL4:AO4"/>
    <mergeCell ref="AV4:AY4"/>
    <mergeCell ref="AL3:AP3"/>
    <mergeCell ref="BG3:BG4"/>
    <mergeCell ref="AQ3:AU3"/>
    <mergeCell ref="AQ4:AT4"/>
    <mergeCell ref="DQ1:DQ4"/>
    <mergeCell ref="DR1:DR4"/>
    <mergeCell ref="BH2:BH4"/>
    <mergeCell ref="BI2:BI4"/>
    <mergeCell ref="DH3:DH4"/>
    <mergeCell ref="DI3:DI4"/>
    <mergeCell ref="DJ3:DJ4"/>
    <mergeCell ref="BJ4:BM4"/>
    <mergeCell ref="BO4:BR4"/>
    <mergeCell ref="BT4:BW4"/>
    <mergeCell ref="BY4:CB4"/>
    <mergeCell ref="CD4:CG4"/>
    <mergeCell ref="CI4:CL4"/>
    <mergeCell ref="CN4:CQ4"/>
    <mergeCell ref="DP2:DP4"/>
    <mergeCell ref="CX4:DA4"/>
  </mergeCells>
  <phoneticPr fontId="3" type="noConversion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52"/>
  <sheetViews>
    <sheetView zoomScaleNormal="100" workbookViewId="0">
      <selection activeCell="U39" sqref="U39"/>
    </sheetView>
  </sheetViews>
  <sheetFormatPr defaultColWidth="9.140625" defaultRowHeight="15"/>
  <cols>
    <col min="1" max="1" width="3.7109375" style="28" customWidth="1"/>
    <col min="2" max="2" width="23" style="28" customWidth="1"/>
    <col min="3" max="17" width="3.7109375" style="28" customWidth="1"/>
    <col min="18" max="21" width="6" style="28" customWidth="1"/>
    <col min="22" max="22" width="7.140625" style="28" customWidth="1"/>
    <col min="23" max="23" width="6.28515625" style="158" customWidth="1"/>
    <col min="24" max="29" width="3.7109375" style="28" customWidth="1"/>
    <col min="30" max="38" width="3.7109375" style="120" customWidth="1"/>
    <col min="39" max="42" width="5.85546875" style="120" customWidth="1"/>
    <col min="43" max="43" width="10.7109375" style="120" customWidth="1"/>
    <col min="44" max="44" width="6.28515625" style="120" customWidth="1"/>
    <col min="45" max="45" width="7.140625" style="37" customWidth="1"/>
    <col min="46" max="46" width="6.85546875" style="37" customWidth="1"/>
    <col min="47" max="16384" width="9.140625" style="28"/>
  </cols>
  <sheetData>
    <row r="1" spans="1:46" ht="19.5" customHeight="1" thickBot="1">
      <c r="A1" s="522" t="s">
        <v>45</v>
      </c>
      <c r="B1" s="507" t="s">
        <v>50</v>
      </c>
      <c r="C1" s="524" t="s">
        <v>162</v>
      </c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6"/>
      <c r="X1" s="524" t="s">
        <v>163</v>
      </c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5"/>
      <c r="AN1" s="525"/>
      <c r="AO1" s="525"/>
      <c r="AP1" s="525"/>
      <c r="AQ1" s="525"/>
      <c r="AR1" s="526"/>
      <c r="AS1" s="504" t="s">
        <v>43</v>
      </c>
      <c r="AT1" s="504" t="s">
        <v>49</v>
      </c>
    </row>
    <row r="2" spans="1:46" ht="19.5" customHeight="1">
      <c r="A2" s="523"/>
      <c r="B2" s="508"/>
      <c r="C2" s="512" t="s">
        <v>99</v>
      </c>
      <c r="D2" s="513"/>
      <c r="E2" s="513"/>
      <c r="F2" s="512" t="s">
        <v>33</v>
      </c>
      <c r="G2" s="513"/>
      <c r="H2" s="513"/>
      <c r="I2" s="512" t="s">
        <v>28</v>
      </c>
      <c r="J2" s="513"/>
      <c r="K2" s="513"/>
      <c r="L2" s="516" t="s">
        <v>106</v>
      </c>
      <c r="M2" s="517"/>
      <c r="N2" s="518"/>
      <c r="O2" s="516" t="s">
        <v>103</v>
      </c>
      <c r="P2" s="517"/>
      <c r="Q2" s="517"/>
      <c r="R2" s="509" t="s">
        <v>101</v>
      </c>
      <c r="S2" s="509" t="s">
        <v>30</v>
      </c>
      <c r="T2" s="509" t="s">
        <v>87</v>
      </c>
      <c r="U2" s="509" t="s">
        <v>156</v>
      </c>
      <c r="V2" s="509" t="s">
        <v>48</v>
      </c>
      <c r="W2" s="509" t="s">
        <v>32</v>
      </c>
      <c r="X2" s="512" t="s">
        <v>99</v>
      </c>
      <c r="Y2" s="513"/>
      <c r="Z2" s="513"/>
      <c r="AA2" s="512" t="s">
        <v>33</v>
      </c>
      <c r="AB2" s="513"/>
      <c r="AC2" s="513"/>
      <c r="AD2" s="512" t="s">
        <v>28</v>
      </c>
      <c r="AE2" s="513"/>
      <c r="AF2" s="513"/>
      <c r="AG2" s="516" t="s">
        <v>106</v>
      </c>
      <c r="AH2" s="517"/>
      <c r="AI2" s="518"/>
      <c r="AJ2" s="516" t="s">
        <v>103</v>
      </c>
      <c r="AK2" s="517"/>
      <c r="AL2" s="517"/>
      <c r="AM2" s="509" t="s">
        <v>101</v>
      </c>
      <c r="AN2" s="509" t="s">
        <v>30</v>
      </c>
      <c r="AO2" s="509" t="s">
        <v>87</v>
      </c>
      <c r="AP2" s="509" t="s">
        <v>156</v>
      </c>
      <c r="AQ2" s="509" t="s">
        <v>48</v>
      </c>
      <c r="AR2" s="516" t="s">
        <v>32</v>
      </c>
      <c r="AS2" s="505"/>
      <c r="AT2" s="505"/>
    </row>
    <row r="3" spans="1:46" ht="45" customHeight="1" thickBot="1">
      <c r="A3" s="523"/>
      <c r="B3" s="508"/>
      <c r="C3" s="514"/>
      <c r="D3" s="515"/>
      <c r="E3" s="515"/>
      <c r="F3" s="514"/>
      <c r="G3" s="515"/>
      <c r="H3" s="515"/>
      <c r="I3" s="514"/>
      <c r="J3" s="515"/>
      <c r="K3" s="515"/>
      <c r="L3" s="519"/>
      <c r="M3" s="520"/>
      <c r="N3" s="521"/>
      <c r="O3" s="519"/>
      <c r="P3" s="520"/>
      <c r="Q3" s="520"/>
      <c r="R3" s="510"/>
      <c r="S3" s="510"/>
      <c r="T3" s="510"/>
      <c r="U3" s="510"/>
      <c r="V3" s="511"/>
      <c r="W3" s="511"/>
      <c r="X3" s="514"/>
      <c r="Y3" s="515"/>
      <c r="Z3" s="515"/>
      <c r="AA3" s="514"/>
      <c r="AB3" s="515"/>
      <c r="AC3" s="515"/>
      <c r="AD3" s="514"/>
      <c r="AE3" s="515"/>
      <c r="AF3" s="515"/>
      <c r="AG3" s="519"/>
      <c r="AH3" s="520"/>
      <c r="AI3" s="521"/>
      <c r="AJ3" s="519"/>
      <c r="AK3" s="520"/>
      <c r="AL3" s="520"/>
      <c r="AM3" s="510"/>
      <c r="AN3" s="510"/>
      <c r="AO3" s="510"/>
      <c r="AP3" s="511"/>
      <c r="AQ3" s="511"/>
      <c r="AR3" s="527"/>
      <c r="AS3" s="506"/>
      <c r="AT3" s="506"/>
    </row>
    <row r="4" spans="1:46" ht="14.25" customHeight="1">
      <c r="A4" s="159">
        <v>1</v>
      </c>
      <c r="B4" s="126" t="s">
        <v>0</v>
      </c>
      <c r="C4" s="113">
        <v>132</v>
      </c>
      <c r="D4" s="114">
        <v>126</v>
      </c>
      <c r="E4" s="115">
        <v>116</v>
      </c>
      <c r="F4" s="113">
        <v>140</v>
      </c>
      <c r="G4" s="124">
        <v>132</v>
      </c>
      <c r="H4" s="162">
        <v>126</v>
      </c>
      <c r="I4" s="113">
        <v>146</v>
      </c>
      <c r="J4" s="124">
        <v>143</v>
      </c>
      <c r="K4" s="162">
        <v>120</v>
      </c>
      <c r="L4" s="113">
        <v>150</v>
      </c>
      <c r="M4" s="114">
        <v>143</v>
      </c>
      <c r="N4" s="115">
        <v>140</v>
      </c>
      <c r="O4" s="113">
        <v>150</v>
      </c>
      <c r="P4" s="114">
        <v>143</v>
      </c>
      <c r="Q4" s="115">
        <v>124</v>
      </c>
      <c r="R4" s="116">
        <v>420</v>
      </c>
      <c r="S4" s="116">
        <v>450</v>
      </c>
      <c r="T4" s="116">
        <v>145</v>
      </c>
      <c r="U4" s="153">
        <v>225</v>
      </c>
      <c r="V4" s="143">
        <f t="shared" ref="V4:V42" si="0">C4+D4+E4+F4+G4+H4+I4+J4+K4+L4+M4+N4+O4+P4+Q4+R4+S4+T4+U4</f>
        <v>3271</v>
      </c>
      <c r="W4" s="283">
        <v>1</v>
      </c>
      <c r="X4" s="124">
        <v>132</v>
      </c>
      <c r="Y4" s="114">
        <v>128</v>
      </c>
      <c r="Z4" s="115">
        <v>120</v>
      </c>
      <c r="AA4" s="113">
        <v>130</v>
      </c>
      <c r="AB4" s="124">
        <v>110</v>
      </c>
      <c r="AC4" s="162">
        <v>109</v>
      </c>
      <c r="AD4" s="113">
        <v>146</v>
      </c>
      <c r="AE4" s="124">
        <v>130</v>
      </c>
      <c r="AF4" s="162">
        <v>111</v>
      </c>
      <c r="AG4" s="113">
        <v>146</v>
      </c>
      <c r="AH4" s="114">
        <v>120</v>
      </c>
      <c r="AI4" s="115">
        <v>112</v>
      </c>
      <c r="AJ4" s="113">
        <v>134</v>
      </c>
      <c r="AK4" s="114">
        <v>130</v>
      </c>
      <c r="AL4" s="115">
        <v>116</v>
      </c>
      <c r="AM4" s="116">
        <v>210</v>
      </c>
      <c r="AN4" s="116">
        <v>450</v>
      </c>
      <c r="AO4" s="282">
        <v>145</v>
      </c>
      <c r="AP4" s="153">
        <v>225</v>
      </c>
      <c r="AQ4" s="227">
        <f t="shared" ref="AQ4:AQ42" si="1">X4+Y4+Z4+AA4+AB4+AC4+AD4+AE4+AF4+AG4+AH4+AI4+AJ4+AK4+AL4+AM4+AN4+AO4+AP4</f>
        <v>2904</v>
      </c>
      <c r="AR4" s="227">
        <v>1</v>
      </c>
      <c r="AS4" s="168">
        <f t="shared" ref="AS4:AS42" si="2">V4+AQ4</f>
        <v>6175</v>
      </c>
      <c r="AT4" s="165">
        <v>1</v>
      </c>
    </row>
    <row r="5" spans="1:46" ht="14.25" customHeight="1">
      <c r="A5" s="159">
        <v>2</v>
      </c>
      <c r="B5" s="18" t="s">
        <v>2</v>
      </c>
      <c r="C5" s="5">
        <v>146</v>
      </c>
      <c r="D5" s="3">
        <v>130</v>
      </c>
      <c r="E5" s="6">
        <v>122</v>
      </c>
      <c r="F5" s="5">
        <v>143</v>
      </c>
      <c r="G5" s="66">
        <v>111</v>
      </c>
      <c r="H5" s="85">
        <v>105</v>
      </c>
      <c r="I5" s="5">
        <v>150</v>
      </c>
      <c r="J5" s="66">
        <v>105</v>
      </c>
      <c r="K5" s="85">
        <v>83</v>
      </c>
      <c r="L5" s="5">
        <v>137</v>
      </c>
      <c r="M5" s="3">
        <v>122</v>
      </c>
      <c r="N5" s="6">
        <v>111</v>
      </c>
      <c r="O5" s="5">
        <v>140</v>
      </c>
      <c r="P5" s="3">
        <v>116</v>
      </c>
      <c r="Q5" s="6">
        <v>113</v>
      </c>
      <c r="R5" s="8">
        <v>220</v>
      </c>
      <c r="S5" s="8">
        <v>360</v>
      </c>
      <c r="T5" s="8">
        <v>210</v>
      </c>
      <c r="U5" s="98">
        <v>195</v>
      </c>
      <c r="V5" s="144">
        <f t="shared" si="0"/>
        <v>2819</v>
      </c>
      <c r="W5" s="156">
        <v>2</v>
      </c>
      <c r="X5" s="66">
        <v>140</v>
      </c>
      <c r="Y5" s="3">
        <v>122</v>
      </c>
      <c r="Z5" s="6">
        <v>100</v>
      </c>
      <c r="AA5" s="5">
        <v>132</v>
      </c>
      <c r="AB5" s="66">
        <v>113</v>
      </c>
      <c r="AC5" s="85"/>
      <c r="AD5" s="5">
        <v>140</v>
      </c>
      <c r="AE5" s="66">
        <v>126</v>
      </c>
      <c r="AF5" s="85">
        <v>116</v>
      </c>
      <c r="AG5" s="5">
        <v>130</v>
      </c>
      <c r="AH5" s="3">
        <v>113</v>
      </c>
      <c r="AI5" s="6">
        <v>107</v>
      </c>
      <c r="AJ5" s="5">
        <v>112</v>
      </c>
      <c r="AK5" s="3">
        <v>93</v>
      </c>
      <c r="AL5" s="6">
        <v>85</v>
      </c>
      <c r="AM5" s="8">
        <v>330</v>
      </c>
      <c r="AN5" s="8">
        <v>360</v>
      </c>
      <c r="AO5" s="98">
        <v>210</v>
      </c>
      <c r="AP5" s="98">
        <v>195</v>
      </c>
      <c r="AQ5" s="228">
        <f t="shared" si="1"/>
        <v>2724</v>
      </c>
      <c r="AR5" s="228">
        <v>4</v>
      </c>
      <c r="AS5" s="169">
        <f t="shared" si="2"/>
        <v>5543</v>
      </c>
      <c r="AT5" s="166">
        <v>2</v>
      </c>
    </row>
    <row r="6" spans="1:46" ht="14.25" customHeight="1">
      <c r="A6" s="159">
        <v>3</v>
      </c>
      <c r="B6" s="18" t="s">
        <v>6</v>
      </c>
      <c r="C6" s="38">
        <v>115</v>
      </c>
      <c r="D6" s="14">
        <v>110</v>
      </c>
      <c r="E6" s="39">
        <v>89</v>
      </c>
      <c r="F6" s="38">
        <v>137</v>
      </c>
      <c r="G6" s="125">
        <v>116</v>
      </c>
      <c r="H6" s="164">
        <v>96</v>
      </c>
      <c r="I6" s="38">
        <v>140</v>
      </c>
      <c r="J6" s="125">
        <v>132</v>
      </c>
      <c r="K6" s="164">
        <v>86</v>
      </c>
      <c r="L6" s="38">
        <v>101</v>
      </c>
      <c r="M6" s="14">
        <v>99</v>
      </c>
      <c r="N6" s="39">
        <v>88</v>
      </c>
      <c r="O6" s="38">
        <v>126</v>
      </c>
      <c r="P6" s="14">
        <v>99</v>
      </c>
      <c r="Q6" s="39">
        <v>93</v>
      </c>
      <c r="R6" s="54">
        <v>200</v>
      </c>
      <c r="S6" s="54">
        <v>390</v>
      </c>
      <c r="T6" s="54">
        <v>135</v>
      </c>
      <c r="U6" s="58">
        <v>180</v>
      </c>
      <c r="V6" s="144">
        <f t="shared" si="0"/>
        <v>2532</v>
      </c>
      <c r="W6" s="81">
        <v>5</v>
      </c>
      <c r="X6" s="125">
        <v>124</v>
      </c>
      <c r="Y6" s="14">
        <v>102</v>
      </c>
      <c r="Z6" s="39">
        <v>89</v>
      </c>
      <c r="AA6" s="38">
        <v>128</v>
      </c>
      <c r="AB6" s="125">
        <v>126</v>
      </c>
      <c r="AC6" s="164">
        <v>86</v>
      </c>
      <c r="AD6" s="38">
        <v>128</v>
      </c>
      <c r="AE6" s="125">
        <v>120</v>
      </c>
      <c r="AF6" s="164">
        <v>97</v>
      </c>
      <c r="AG6" s="38">
        <v>143</v>
      </c>
      <c r="AH6" s="14">
        <v>132</v>
      </c>
      <c r="AI6" s="39">
        <v>108</v>
      </c>
      <c r="AJ6" s="38">
        <v>108</v>
      </c>
      <c r="AK6" s="14">
        <v>105</v>
      </c>
      <c r="AL6" s="39">
        <v>98</v>
      </c>
      <c r="AM6" s="54">
        <v>360</v>
      </c>
      <c r="AN6" s="54">
        <v>270</v>
      </c>
      <c r="AO6" s="58">
        <v>135</v>
      </c>
      <c r="AP6" s="58">
        <v>180</v>
      </c>
      <c r="AQ6" s="228">
        <f t="shared" si="1"/>
        <v>2639</v>
      </c>
      <c r="AR6" s="228">
        <v>5</v>
      </c>
      <c r="AS6" s="169">
        <f t="shared" si="2"/>
        <v>5171</v>
      </c>
      <c r="AT6" s="166">
        <v>3</v>
      </c>
    </row>
    <row r="7" spans="1:46" ht="14.25" customHeight="1">
      <c r="A7" s="159">
        <v>4</v>
      </c>
      <c r="B7" s="18" t="s">
        <v>16</v>
      </c>
      <c r="C7" s="5">
        <v>134</v>
      </c>
      <c r="D7" s="3">
        <v>105</v>
      </c>
      <c r="E7" s="6">
        <v>102</v>
      </c>
      <c r="F7" s="5">
        <v>130</v>
      </c>
      <c r="G7" s="66">
        <v>104</v>
      </c>
      <c r="H7" s="85">
        <v>100</v>
      </c>
      <c r="I7" s="5">
        <v>93</v>
      </c>
      <c r="J7" s="66">
        <v>88</v>
      </c>
      <c r="K7" s="85">
        <v>76</v>
      </c>
      <c r="L7" s="5">
        <v>146</v>
      </c>
      <c r="M7" s="3">
        <v>115</v>
      </c>
      <c r="N7" s="6">
        <v>100</v>
      </c>
      <c r="O7" s="5">
        <v>120</v>
      </c>
      <c r="P7" s="3">
        <v>104</v>
      </c>
      <c r="Q7" s="6">
        <v>94</v>
      </c>
      <c r="R7" s="8">
        <v>450</v>
      </c>
      <c r="S7" s="8">
        <v>290</v>
      </c>
      <c r="T7" s="8">
        <v>155</v>
      </c>
      <c r="U7" s="98">
        <v>110</v>
      </c>
      <c r="V7" s="144">
        <f t="shared" si="0"/>
        <v>2616</v>
      </c>
      <c r="W7" s="81">
        <v>4</v>
      </c>
      <c r="X7" s="66">
        <v>134</v>
      </c>
      <c r="Y7" s="3">
        <v>103</v>
      </c>
      <c r="Z7" s="6">
        <v>99</v>
      </c>
      <c r="AA7" s="5">
        <v>120</v>
      </c>
      <c r="AB7" s="66">
        <v>108</v>
      </c>
      <c r="AC7" s="85">
        <v>107</v>
      </c>
      <c r="AD7" s="5">
        <v>143</v>
      </c>
      <c r="AE7" s="66">
        <v>132</v>
      </c>
      <c r="AF7" s="85">
        <v>102</v>
      </c>
      <c r="AG7" s="5">
        <v>122</v>
      </c>
      <c r="AH7" s="3">
        <v>88</v>
      </c>
      <c r="AI7" s="6">
        <v>87</v>
      </c>
      <c r="AJ7" s="5">
        <v>140</v>
      </c>
      <c r="AK7" s="3">
        <v>122</v>
      </c>
      <c r="AL7" s="6">
        <v>111</v>
      </c>
      <c r="AM7" s="8">
        <v>220</v>
      </c>
      <c r="AN7" s="8">
        <v>250</v>
      </c>
      <c r="AO7" s="98">
        <v>155</v>
      </c>
      <c r="AP7" s="98">
        <v>110</v>
      </c>
      <c r="AQ7" s="228">
        <f t="shared" si="1"/>
        <v>2453</v>
      </c>
      <c r="AR7" s="228">
        <v>6</v>
      </c>
      <c r="AS7" s="169">
        <f t="shared" si="2"/>
        <v>5069</v>
      </c>
      <c r="AT7" s="166">
        <v>4</v>
      </c>
    </row>
    <row r="8" spans="1:46" ht="14.25" customHeight="1">
      <c r="A8" s="159">
        <v>5</v>
      </c>
      <c r="B8" s="18" t="s">
        <v>14</v>
      </c>
      <c r="C8" s="5">
        <v>107</v>
      </c>
      <c r="D8" s="3">
        <v>97</v>
      </c>
      <c r="E8" s="6">
        <v>73</v>
      </c>
      <c r="F8" s="5">
        <v>92</v>
      </c>
      <c r="G8" s="66"/>
      <c r="H8" s="85"/>
      <c r="I8" s="5">
        <v>134</v>
      </c>
      <c r="J8" s="66">
        <v>111</v>
      </c>
      <c r="K8" s="85">
        <v>98</v>
      </c>
      <c r="L8" s="5">
        <v>118</v>
      </c>
      <c r="M8" s="3">
        <v>103</v>
      </c>
      <c r="N8" s="6">
        <v>77</v>
      </c>
      <c r="O8" s="5">
        <v>112</v>
      </c>
      <c r="P8" s="3">
        <v>81</v>
      </c>
      <c r="Q8" s="6">
        <v>75</v>
      </c>
      <c r="R8" s="8">
        <v>250</v>
      </c>
      <c r="S8" s="8">
        <v>310</v>
      </c>
      <c r="T8" s="8">
        <v>195</v>
      </c>
      <c r="U8" s="98">
        <v>145</v>
      </c>
      <c r="V8" s="144">
        <f t="shared" si="0"/>
        <v>2178</v>
      </c>
      <c r="W8" s="81">
        <v>8</v>
      </c>
      <c r="X8" s="66">
        <v>146</v>
      </c>
      <c r="Y8" s="3">
        <v>113</v>
      </c>
      <c r="Z8" s="6">
        <v>109</v>
      </c>
      <c r="AA8" s="5">
        <v>143</v>
      </c>
      <c r="AB8" s="66">
        <v>104</v>
      </c>
      <c r="AC8" s="85">
        <v>96</v>
      </c>
      <c r="AD8" s="5">
        <v>122</v>
      </c>
      <c r="AE8" s="66">
        <v>118</v>
      </c>
      <c r="AF8" s="85">
        <v>110</v>
      </c>
      <c r="AG8" s="5">
        <v>150</v>
      </c>
      <c r="AH8" s="3">
        <v>140</v>
      </c>
      <c r="AI8" s="6">
        <v>115</v>
      </c>
      <c r="AJ8" s="5">
        <v>109</v>
      </c>
      <c r="AK8" s="3">
        <v>103</v>
      </c>
      <c r="AL8" s="6">
        <v>101</v>
      </c>
      <c r="AM8" s="8">
        <v>450</v>
      </c>
      <c r="AN8" s="8">
        <v>220</v>
      </c>
      <c r="AO8" s="98">
        <v>195</v>
      </c>
      <c r="AP8" s="98">
        <v>145</v>
      </c>
      <c r="AQ8" s="228">
        <f t="shared" si="1"/>
        <v>2789</v>
      </c>
      <c r="AR8" s="228">
        <v>2</v>
      </c>
      <c r="AS8" s="169">
        <f t="shared" si="2"/>
        <v>4967</v>
      </c>
      <c r="AT8" s="166">
        <v>5</v>
      </c>
    </row>
    <row r="9" spans="1:46" ht="14.25" customHeight="1">
      <c r="A9" s="159">
        <v>6</v>
      </c>
      <c r="B9" s="18" t="s">
        <v>5</v>
      </c>
      <c r="C9" s="38">
        <v>111</v>
      </c>
      <c r="D9" s="14">
        <v>100</v>
      </c>
      <c r="E9" s="39">
        <v>72</v>
      </c>
      <c r="F9" s="38">
        <v>106</v>
      </c>
      <c r="G9" s="125"/>
      <c r="H9" s="164"/>
      <c r="I9" s="38">
        <v>115</v>
      </c>
      <c r="J9" s="125">
        <v>106</v>
      </c>
      <c r="K9" s="164">
        <v>95</v>
      </c>
      <c r="L9" s="38">
        <v>114</v>
      </c>
      <c r="M9" s="14">
        <v>85</v>
      </c>
      <c r="N9" s="39">
        <v>80</v>
      </c>
      <c r="O9" s="38">
        <v>122</v>
      </c>
      <c r="P9" s="14">
        <v>108</v>
      </c>
      <c r="Q9" s="39">
        <v>102</v>
      </c>
      <c r="R9" s="54">
        <v>210</v>
      </c>
      <c r="S9" s="54">
        <v>270</v>
      </c>
      <c r="T9" s="54">
        <v>180</v>
      </c>
      <c r="U9" s="58">
        <v>125</v>
      </c>
      <c r="V9" s="144">
        <f t="shared" si="0"/>
        <v>2101</v>
      </c>
      <c r="W9" s="156">
        <v>10</v>
      </c>
      <c r="X9" s="125">
        <v>130</v>
      </c>
      <c r="Y9" s="14">
        <v>126</v>
      </c>
      <c r="Z9" s="39">
        <v>115</v>
      </c>
      <c r="AA9" s="38">
        <v>118</v>
      </c>
      <c r="AB9" s="125">
        <v>116</v>
      </c>
      <c r="AC9" s="164">
        <v>105</v>
      </c>
      <c r="AD9" s="38">
        <v>134</v>
      </c>
      <c r="AE9" s="125">
        <v>124</v>
      </c>
      <c r="AF9" s="164">
        <v>113</v>
      </c>
      <c r="AG9" s="38">
        <v>128</v>
      </c>
      <c r="AH9" s="14">
        <v>116</v>
      </c>
      <c r="AI9" s="39">
        <v>105</v>
      </c>
      <c r="AJ9" s="38">
        <v>150</v>
      </c>
      <c r="AK9" s="14">
        <v>124</v>
      </c>
      <c r="AL9" s="39">
        <v>97</v>
      </c>
      <c r="AM9" s="54">
        <v>290</v>
      </c>
      <c r="AN9" s="54">
        <v>390</v>
      </c>
      <c r="AO9" s="58">
        <v>180</v>
      </c>
      <c r="AP9" s="58">
        <v>125</v>
      </c>
      <c r="AQ9" s="228">
        <f t="shared" si="1"/>
        <v>2786</v>
      </c>
      <c r="AR9" s="228">
        <v>3</v>
      </c>
      <c r="AS9" s="169">
        <f t="shared" si="2"/>
        <v>4887</v>
      </c>
      <c r="AT9" s="166">
        <v>6</v>
      </c>
    </row>
    <row r="10" spans="1:46" ht="14.25" customHeight="1">
      <c r="A10" s="159">
        <v>7</v>
      </c>
      <c r="B10" s="18" t="s">
        <v>11</v>
      </c>
      <c r="C10" s="38">
        <v>120</v>
      </c>
      <c r="D10" s="14">
        <v>99</v>
      </c>
      <c r="E10" s="39">
        <v>92</v>
      </c>
      <c r="F10" s="38">
        <v>114</v>
      </c>
      <c r="G10" s="125">
        <v>101</v>
      </c>
      <c r="H10" s="164">
        <v>90</v>
      </c>
      <c r="I10" s="38">
        <v>130</v>
      </c>
      <c r="J10" s="125">
        <v>124</v>
      </c>
      <c r="K10" s="164">
        <v>103</v>
      </c>
      <c r="L10" s="38">
        <v>130</v>
      </c>
      <c r="M10" s="14">
        <v>95</v>
      </c>
      <c r="N10" s="39">
        <v>86</v>
      </c>
      <c r="O10" s="38">
        <v>132</v>
      </c>
      <c r="P10" s="14">
        <v>109</v>
      </c>
      <c r="Q10" s="39">
        <v>107</v>
      </c>
      <c r="R10" s="54">
        <v>390</v>
      </c>
      <c r="S10" s="54">
        <v>230</v>
      </c>
      <c r="T10" s="54">
        <v>125</v>
      </c>
      <c r="U10" s="58">
        <v>115</v>
      </c>
      <c r="V10" s="144">
        <f t="shared" si="0"/>
        <v>2492</v>
      </c>
      <c r="W10" s="156">
        <v>6</v>
      </c>
      <c r="X10" s="125">
        <v>109</v>
      </c>
      <c r="Y10" s="14">
        <v>87</v>
      </c>
      <c r="Z10" s="39">
        <v>58</v>
      </c>
      <c r="AA10" s="38">
        <v>114</v>
      </c>
      <c r="AB10" s="125">
        <v>80</v>
      </c>
      <c r="AC10" s="164">
        <v>51</v>
      </c>
      <c r="AD10" s="38">
        <v>109</v>
      </c>
      <c r="AE10" s="125">
        <v>100</v>
      </c>
      <c r="AF10" s="164">
        <v>57</v>
      </c>
      <c r="AG10" s="38">
        <v>134</v>
      </c>
      <c r="AH10" s="14">
        <v>111</v>
      </c>
      <c r="AI10" s="39">
        <v>85</v>
      </c>
      <c r="AJ10" s="38">
        <v>143</v>
      </c>
      <c r="AK10" s="14">
        <v>96</v>
      </c>
      <c r="AL10" s="39">
        <v>86</v>
      </c>
      <c r="AM10" s="54">
        <v>190</v>
      </c>
      <c r="AN10" s="54">
        <v>310</v>
      </c>
      <c r="AO10" s="58">
        <v>125</v>
      </c>
      <c r="AP10" s="58">
        <v>115</v>
      </c>
      <c r="AQ10" s="228">
        <f t="shared" si="1"/>
        <v>2160</v>
      </c>
      <c r="AR10" s="228">
        <v>8</v>
      </c>
      <c r="AS10" s="169">
        <f t="shared" si="2"/>
        <v>4652</v>
      </c>
      <c r="AT10" s="166">
        <v>7</v>
      </c>
    </row>
    <row r="11" spans="1:46" ht="14.25" customHeight="1">
      <c r="A11" s="159">
        <v>8</v>
      </c>
      <c r="B11" s="18" t="s">
        <v>25</v>
      </c>
      <c r="C11" s="43">
        <v>112</v>
      </c>
      <c r="D11" s="44">
        <v>91</v>
      </c>
      <c r="E11" s="46">
        <v>75</v>
      </c>
      <c r="F11" s="43">
        <v>128</v>
      </c>
      <c r="G11" s="123">
        <v>102</v>
      </c>
      <c r="H11" s="163"/>
      <c r="I11" s="43">
        <v>126</v>
      </c>
      <c r="J11" s="123">
        <v>74</v>
      </c>
      <c r="K11" s="163"/>
      <c r="L11" s="43">
        <v>96</v>
      </c>
      <c r="M11" s="44">
        <v>93</v>
      </c>
      <c r="N11" s="46">
        <v>89</v>
      </c>
      <c r="O11" s="43">
        <v>130</v>
      </c>
      <c r="P11" s="44">
        <v>92</v>
      </c>
      <c r="Q11" s="46">
        <v>65</v>
      </c>
      <c r="R11" s="45">
        <v>290</v>
      </c>
      <c r="S11" s="45">
        <v>200</v>
      </c>
      <c r="T11" s="45">
        <v>110</v>
      </c>
      <c r="U11" s="98">
        <v>105</v>
      </c>
      <c r="V11" s="144">
        <f t="shared" si="0"/>
        <v>1978</v>
      </c>
      <c r="W11" s="156">
        <v>11</v>
      </c>
      <c r="X11" s="123">
        <v>112</v>
      </c>
      <c r="Y11" s="44">
        <v>104</v>
      </c>
      <c r="Z11" s="46">
        <v>95</v>
      </c>
      <c r="AA11" s="43">
        <v>134</v>
      </c>
      <c r="AB11" s="123">
        <v>100</v>
      </c>
      <c r="AC11" s="163">
        <v>88</v>
      </c>
      <c r="AD11" s="43">
        <v>108</v>
      </c>
      <c r="AE11" s="123">
        <v>88</v>
      </c>
      <c r="AF11" s="163">
        <v>83</v>
      </c>
      <c r="AG11" s="43">
        <v>96</v>
      </c>
      <c r="AH11" s="44">
        <v>94</v>
      </c>
      <c r="AI11" s="46">
        <v>76</v>
      </c>
      <c r="AJ11" s="43">
        <v>126</v>
      </c>
      <c r="AK11" s="44">
        <v>107</v>
      </c>
      <c r="AL11" s="46">
        <v>84</v>
      </c>
      <c r="AM11" s="45">
        <v>250</v>
      </c>
      <c r="AN11" s="45">
        <v>290</v>
      </c>
      <c r="AO11" s="121">
        <v>110</v>
      </c>
      <c r="AP11" s="98">
        <v>105</v>
      </c>
      <c r="AQ11" s="228">
        <f t="shared" si="1"/>
        <v>2250</v>
      </c>
      <c r="AR11" s="228">
        <v>7</v>
      </c>
      <c r="AS11" s="169">
        <f t="shared" si="2"/>
        <v>4228</v>
      </c>
      <c r="AT11" s="166">
        <v>8</v>
      </c>
    </row>
    <row r="12" spans="1:46" ht="14.25" customHeight="1">
      <c r="A12" s="159">
        <v>9</v>
      </c>
      <c r="B12" s="18" t="s">
        <v>3</v>
      </c>
      <c r="C12" s="43">
        <v>150</v>
      </c>
      <c r="D12" s="44">
        <v>90</v>
      </c>
      <c r="E12" s="46">
        <v>70</v>
      </c>
      <c r="F12" s="43">
        <v>150</v>
      </c>
      <c r="G12" s="123">
        <v>85</v>
      </c>
      <c r="H12" s="163"/>
      <c r="I12" s="43">
        <v>137</v>
      </c>
      <c r="J12" s="123">
        <v>116</v>
      </c>
      <c r="K12" s="163">
        <v>94</v>
      </c>
      <c r="L12" s="43">
        <v>134</v>
      </c>
      <c r="M12" s="44">
        <v>109</v>
      </c>
      <c r="N12" s="46">
        <v>91</v>
      </c>
      <c r="O12" s="43">
        <v>134</v>
      </c>
      <c r="P12" s="44">
        <v>111</v>
      </c>
      <c r="Q12" s="46">
        <v>70</v>
      </c>
      <c r="R12" s="45">
        <v>360</v>
      </c>
      <c r="S12" s="45">
        <v>330</v>
      </c>
      <c r="T12" s="45"/>
      <c r="U12" s="98">
        <v>210</v>
      </c>
      <c r="V12" s="144">
        <f t="shared" si="0"/>
        <v>2441</v>
      </c>
      <c r="W12" s="156">
        <v>7</v>
      </c>
      <c r="X12" s="123">
        <v>111</v>
      </c>
      <c r="Y12" s="44">
        <v>94</v>
      </c>
      <c r="Z12" s="46"/>
      <c r="AA12" s="43">
        <v>137</v>
      </c>
      <c r="AB12" s="123">
        <v>111</v>
      </c>
      <c r="AC12" s="163"/>
      <c r="AD12" s="43">
        <v>115</v>
      </c>
      <c r="AE12" s="123">
        <v>93</v>
      </c>
      <c r="AF12" s="163"/>
      <c r="AG12" s="43">
        <v>137</v>
      </c>
      <c r="AH12" s="44">
        <v>126</v>
      </c>
      <c r="AI12" s="46"/>
      <c r="AJ12" s="43">
        <v>110</v>
      </c>
      <c r="AK12" s="44">
        <v>104</v>
      </c>
      <c r="AL12" s="46"/>
      <c r="AM12" s="45">
        <v>260</v>
      </c>
      <c r="AN12" s="45">
        <v>153</v>
      </c>
      <c r="AO12" s="121"/>
      <c r="AP12" s="98">
        <v>210</v>
      </c>
      <c r="AQ12" s="228">
        <f t="shared" si="1"/>
        <v>1761</v>
      </c>
      <c r="AR12" s="228">
        <v>11</v>
      </c>
      <c r="AS12" s="169">
        <f t="shared" si="2"/>
        <v>4202</v>
      </c>
      <c r="AT12" s="166">
        <v>9</v>
      </c>
    </row>
    <row r="13" spans="1:46" ht="14.25" customHeight="1">
      <c r="A13" s="159">
        <v>10</v>
      </c>
      <c r="B13" s="18" t="s">
        <v>1</v>
      </c>
      <c r="C13" s="5">
        <v>143</v>
      </c>
      <c r="D13" s="3">
        <v>104</v>
      </c>
      <c r="E13" s="6">
        <v>96</v>
      </c>
      <c r="F13" s="5">
        <v>122</v>
      </c>
      <c r="G13" s="66">
        <v>112</v>
      </c>
      <c r="H13" s="85">
        <v>110</v>
      </c>
      <c r="I13" s="5">
        <v>128</v>
      </c>
      <c r="J13" s="66">
        <v>114</v>
      </c>
      <c r="K13" s="85">
        <v>104</v>
      </c>
      <c r="L13" s="5">
        <v>126</v>
      </c>
      <c r="M13" s="3">
        <v>97</v>
      </c>
      <c r="N13" s="6">
        <v>78</v>
      </c>
      <c r="O13" s="5">
        <v>146</v>
      </c>
      <c r="P13" s="3">
        <v>137</v>
      </c>
      <c r="Q13" s="6">
        <v>79</v>
      </c>
      <c r="R13" s="8">
        <v>330</v>
      </c>
      <c r="S13" s="8">
        <v>250</v>
      </c>
      <c r="T13" s="8">
        <v>225</v>
      </c>
      <c r="U13" s="98">
        <v>155</v>
      </c>
      <c r="V13" s="144">
        <f t="shared" si="0"/>
        <v>2656</v>
      </c>
      <c r="W13" s="156">
        <v>3</v>
      </c>
      <c r="X13" s="66">
        <v>150</v>
      </c>
      <c r="Y13" s="3">
        <v>101</v>
      </c>
      <c r="Z13" s="6"/>
      <c r="AA13" s="5">
        <v>146</v>
      </c>
      <c r="AB13" s="66">
        <v>98</v>
      </c>
      <c r="AC13" s="85"/>
      <c r="AD13" s="5">
        <v>150</v>
      </c>
      <c r="AE13" s="66">
        <v>107</v>
      </c>
      <c r="AF13" s="85">
        <v>105</v>
      </c>
      <c r="AG13" s="5"/>
      <c r="AH13" s="3"/>
      <c r="AI13" s="6"/>
      <c r="AJ13" s="5"/>
      <c r="AK13" s="3"/>
      <c r="AL13" s="6"/>
      <c r="AM13" s="8"/>
      <c r="AN13" s="8">
        <v>220</v>
      </c>
      <c r="AO13" s="98">
        <v>225</v>
      </c>
      <c r="AP13" s="98">
        <v>155</v>
      </c>
      <c r="AQ13" s="228">
        <f t="shared" si="1"/>
        <v>1457</v>
      </c>
      <c r="AR13" s="228">
        <v>14</v>
      </c>
      <c r="AS13" s="169">
        <f t="shared" si="2"/>
        <v>4113</v>
      </c>
      <c r="AT13" s="166">
        <v>10</v>
      </c>
    </row>
    <row r="14" spans="1:46" ht="14.25" customHeight="1">
      <c r="A14" s="159">
        <v>11</v>
      </c>
      <c r="B14" s="18" t="s">
        <v>10</v>
      </c>
      <c r="C14" s="5">
        <v>137</v>
      </c>
      <c r="D14" s="3">
        <v>88</v>
      </c>
      <c r="E14" s="6">
        <v>57</v>
      </c>
      <c r="F14" s="5">
        <v>134</v>
      </c>
      <c r="G14" s="66">
        <v>88</v>
      </c>
      <c r="H14" s="85"/>
      <c r="I14" s="5">
        <v>112</v>
      </c>
      <c r="J14" s="66">
        <v>108</v>
      </c>
      <c r="K14" s="85">
        <v>96</v>
      </c>
      <c r="L14" s="5">
        <v>113</v>
      </c>
      <c r="M14" s="3">
        <v>110</v>
      </c>
      <c r="N14" s="6">
        <v>87</v>
      </c>
      <c r="O14" s="5">
        <v>87</v>
      </c>
      <c r="P14" s="3">
        <v>77</v>
      </c>
      <c r="Q14" s="6">
        <v>76</v>
      </c>
      <c r="R14" s="8">
        <v>270</v>
      </c>
      <c r="S14" s="8">
        <v>220</v>
      </c>
      <c r="T14" s="8">
        <v>115</v>
      </c>
      <c r="U14" s="98">
        <v>135</v>
      </c>
      <c r="V14" s="144">
        <f t="shared" si="0"/>
        <v>2110</v>
      </c>
      <c r="W14" s="81">
        <v>9</v>
      </c>
      <c r="X14" s="66">
        <v>90</v>
      </c>
      <c r="Y14" s="3">
        <v>82</v>
      </c>
      <c r="Z14" s="6">
        <v>78</v>
      </c>
      <c r="AA14" s="5">
        <v>81</v>
      </c>
      <c r="AB14" s="66">
        <v>79</v>
      </c>
      <c r="AC14" s="85"/>
      <c r="AD14" s="5">
        <v>101</v>
      </c>
      <c r="AE14" s="66">
        <v>94</v>
      </c>
      <c r="AF14" s="85">
        <v>92</v>
      </c>
      <c r="AG14" s="5">
        <v>92</v>
      </c>
      <c r="AH14" s="3">
        <v>81</v>
      </c>
      <c r="AI14" s="6">
        <v>70</v>
      </c>
      <c r="AJ14" s="5">
        <v>132</v>
      </c>
      <c r="AK14" s="3">
        <v>79</v>
      </c>
      <c r="AL14" s="6">
        <v>67</v>
      </c>
      <c r="AM14" s="8">
        <v>310</v>
      </c>
      <c r="AN14" s="8">
        <v>200</v>
      </c>
      <c r="AO14" s="98">
        <v>115</v>
      </c>
      <c r="AP14" s="98">
        <v>135</v>
      </c>
      <c r="AQ14" s="228">
        <f t="shared" si="1"/>
        <v>1978</v>
      </c>
      <c r="AR14" s="228">
        <v>9</v>
      </c>
      <c r="AS14" s="169">
        <f t="shared" si="2"/>
        <v>4088</v>
      </c>
      <c r="AT14" s="166">
        <v>11</v>
      </c>
    </row>
    <row r="15" spans="1:46" ht="14.25" customHeight="1">
      <c r="A15" s="159">
        <v>12</v>
      </c>
      <c r="B15" s="18" t="s">
        <v>17</v>
      </c>
      <c r="C15" s="5">
        <v>106</v>
      </c>
      <c r="D15" s="3">
        <v>66</v>
      </c>
      <c r="E15" s="6">
        <v>58</v>
      </c>
      <c r="F15" s="5">
        <v>89</v>
      </c>
      <c r="G15" s="66"/>
      <c r="H15" s="85"/>
      <c r="I15" s="5">
        <v>118</v>
      </c>
      <c r="J15" s="66">
        <v>90</v>
      </c>
      <c r="K15" s="85">
        <v>80</v>
      </c>
      <c r="L15" s="5">
        <v>90</v>
      </c>
      <c r="M15" s="3">
        <v>73</v>
      </c>
      <c r="N15" s="6">
        <v>67</v>
      </c>
      <c r="O15" s="5">
        <v>85</v>
      </c>
      <c r="P15" s="3">
        <v>78</v>
      </c>
      <c r="Q15" s="6">
        <v>67</v>
      </c>
      <c r="R15" s="8">
        <v>230</v>
      </c>
      <c r="S15" s="8">
        <v>140</v>
      </c>
      <c r="T15" s="8">
        <v>165</v>
      </c>
      <c r="U15" s="98">
        <v>100</v>
      </c>
      <c r="V15" s="144">
        <f t="shared" si="0"/>
        <v>1702</v>
      </c>
      <c r="W15" s="81">
        <v>13</v>
      </c>
      <c r="X15" s="66">
        <v>106</v>
      </c>
      <c r="Y15" s="3">
        <v>80</v>
      </c>
      <c r="Z15" s="6"/>
      <c r="AA15" s="5">
        <v>124</v>
      </c>
      <c r="AB15" s="66">
        <v>82</v>
      </c>
      <c r="AC15" s="85"/>
      <c r="AD15" s="5">
        <v>95</v>
      </c>
      <c r="AE15" s="66">
        <v>82</v>
      </c>
      <c r="AF15" s="85"/>
      <c r="AG15" s="5">
        <v>110</v>
      </c>
      <c r="AH15" s="3">
        <v>79</v>
      </c>
      <c r="AI15" s="6">
        <v>68</v>
      </c>
      <c r="AJ15" s="5">
        <v>120</v>
      </c>
      <c r="AK15" s="3">
        <v>118</v>
      </c>
      <c r="AL15" s="6">
        <v>92</v>
      </c>
      <c r="AM15" s="8">
        <v>200</v>
      </c>
      <c r="AN15" s="8">
        <v>140</v>
      </c>
      <c r="AO15" s="98">
        <v>165</v>
      </c>
      <c r="AP15" s="98"/>
      <c r="AQ15" s="228">
        <f t="shared" si="1"/>
        <v>1661</v>
      </c>
      <c r="AR15" s="228">
        <v>12</v>
      </c>
      <c r="AS15" s="169">
        <f t="shared" si="2"/>
        <v>3363</v>
      </c>
      <c r="AT15" s="166">
        <v>12</v>
      </c>
    </row>
    <row r="16" spans="1:46" ht="14.25" customHeight="1">
      <c r="A16" s="159">
        <v>13</v>
      </c>
      <c r="B16" s="18" t="s">
        <v>8</v>
      </c>
      <c r="C16" s="38">
        <v>128</v>
      </c>
      <c r="D16" s="14"/>
      <c r="E16" s="39"/>
      <c r="F16" s="38">
        <v>113</v>
      </c>
      <c r="G16" s="125"/>
      <c r="H16" s="164"/>
      <c r="I16" s="38">
        <v>91</v>
      </c>
      <c r="J16" s="125"/>
      <c r="K16" s="164"/>
      <c r="L16" s="38">
        <v>132</v>
      </c>
      <c r="M16" s="14">
        <v>105</v>
      </c>
      <c r="N16" s="39">
        <v>61</v>
      </c>
      <c r="O16" s="38">
        <v>100</v>
      </c>
      <c r="P16" s="14">
        <v>97</v>
      </c>
      <c r="Q16" s="39">
        <v>91</v>
      </c>
      <c r="R16" s="54">
        <v>310</v>
      </c>
      <c r="S16" s="54"/>
      <c r="T16" s="54"/>
      <c r="U16" s="58"/>
      <c r="V16" s="144">
        <f t="shared" si="0"/>
        <v>1228</v>
      </c>
      <c r="W16" s="156">
        <v>15</v>
      </c>
      <c r="X16" s="125">
        <v>137</v>
      </c>
      <c r="Y16" s="14">
        <v>105</v>
      </c>
      <c r="Z16" s="39"/>
      <c r="AA16" s="38">
        <v>140</v>
      </c>
      <c r="AB16" s="125">
        <v>122</v>
      </c>
      <c r="AC16" s="164"/>
      <c r="AD16" s="38">
        <v>42</v>
      </c>
      <c r="AE16" s="125"/>
      <c r="AF16" s="164"/>
      <c r="AG16" s="38">
        <v>109</v>
      </c>
      <c r="AH16" s="14">
        <v>106</v>
      </c>
      <c r="AI16" s="39">
        <v>105</v>
      </c>
      <c r="AJ16" s="38">
        <v>146</v>
      </c>
      <c r="AK16" s="14">
        <v>114</v>
      </c>
      <c r="AL16" s="39">
        <v>113</v>
      </c>
      <c r="AM16" s="54">
        <v>420</v>
      </c>
      <c r="AN16" s="54">
        <v>280</v>
      </c>
      <c r="AO16" s="58"/>
      <c r="AP16" s="58"/>
      <c r="AQ16" s="228">
        <f t="shared" si="1"/>
        <v>1939</v>
      </c>
      <c r="AR16" s="228">
        <v>10</v>
      </c>
      <c r="AS16" s="169">
        <f t="shared" si="2"/>
        <v>3167</v>
      </c>
      <c r="AT16" s="166">
        <v>13</v>
      </c>
    </row>
    <row r="17" spans="1:46" ht="14.25" customHeight="1">
      <c r="A17" s="159">
        <v>14</v>
      </c>
      <c r="B17" s="18" t="s">
        <v>15</v>
      </c>
      <c r="C17" s="5">
        <v>140</v>
      </c>
      <c r="D17" s="3">
        <v>94</v>
      </c>
      <c r="E17" s="6">
        <v>93</v>
      </c>
      <c r="F17" s="5">
        <v>146</v>
      </c>
      <c r="G17" s="66">
        <v>120</v>
      </c>
      <c r="H17" s="85">
        <v>118</v>
      </c>
      <c r="I17" s="5">
        <v>109</v>
      </c>
      <c r="J17" s="66">
        <v>101</v>
      </c>
      <c r="K17" s="85">
        <v>100</v>
      </c>
      <c r="L17" s="5">
        <v>74</v>
      </c>
      <c r="M17" s="3"/>
      <c r="N17" s="6"/>
      <c r="O17" s="5">
        <v>128</v>
      </c>
      <c r="P17" s="3"/>
      <c r="Q17" s="6"/>
      <c r="R17" s="8"/>
      <c r="S17" s="8">
        <v>420</v>
      </c>
      <c r="T17" s="8">
        <v>105</v>
      </c>
      <c r="U17" s="98">
        <v>165</v>
      </c>
      <c r="V17" s="144">
        <f t="shared" si="0"/>
        <v>1913</v>
      </c>
      <c r="W17" s="81">
        <v>12</v>
      </c>
      <c r="X17" s="66">
        <v>143</v>
      </c>
      <c r="Y17" s="3"/>
      <c r="Z17" s="6"/>
      <c r="AA17" s="5">
        <v>150</v>
      </c>
      <c r="AB17" s="66"/>
      <c r="AC17" s="85"/>
      <c r="AD17" s="5">
        <v>81</v>
      </c>
      <c r="AE17" s="66"/>
      <c r="AF17" s="85"/>
      <c r="AG17" s="5">
        <v>98</v>
      </c>
      <c r="AH17" s="3"/>
      <c r="AI17" s="6"/>
      <c r="AJ17" s="5">
        <v>137</v>
      </c>
      <c r="AK17" s="3"/>
      <c r="AL17" s="6"/>
      <c r="AM17" s="8"/>
      <c r="AN17" s="8"/>
      <c r="AO17" s="98">
        <v>105</v>
      </c>
      <c r="AP17" s="98"/>
      <c r="AQ17" s="228">
        <f t="shared" si="1"/>
        <v>714</v>
      </c>
      <c r="AR17" s="228">
        <v>18</v>
      </c>
      <c r="AS17" s="169">
        <f t="shared" si="2"/>
        <v>2627</v>
      </c>
      <c r="AT17" s="166">
        <v>14</v>
      </c>
    </row>
    <row r="18" spans="1:46" ht="14.25" customHeight="1">
      <c r="A18" s="159">
        <v>15</v>
      </c>
      <c r="B18" s="18" t="s">
        <v>100</v>
      </c>
      <c r="C18" s="5">
        <v>83</v>
      </c>
      <c r="D18" s="3">
        <v>81</v>
      </c>
      <c r="E18" s="6">
        <v>80</v>
      </c>
      <c r="F18" s="5">
        <v>97</v>
      </c>
      <c r="G18" s="66">
        <v>86</v>
      </c>
      <c r="H18" s="85">
        <v>80</v>
      </c>
      <c r="I18" s="5"/>
      <c r="J18" s="66"/>
      <c r="K18" s="85"/>
      <c r="L18" s="5">
        <v>98</v>
      </c>
      <c r="M18" s="3">
        <v>84</v>
      </c>
      <c r="N18" s="6">
        <v>55</v>
      </c>
      <c r="O18" s="5">
        <v>101</v>
      </c>
      <c r="P18" s="3">
        <v>68</v>
      </c>
      <c r="Q18" s="6">
        <v>58</v>
      </c>
      <c r="R18" s="8">
        <v>180</v>
      </c>
      <c r="S18" s="8">
        <v>170</v>
      </c>
      <c r="T18" s="8"/>
      <c r="U18" s="98"/>
      <c r="V18" s="144">
        <f t="shared" si="0"/>
        <v>1321</v>
      </c>
      <c r="W18" s="156">
        <v>14</v>
      </c>
      <c r="X18" s="66">
        <v>98</v>
      </c>
      <c r="Y18" s="3"/>
      <c r="Z18" s="6"/>
      <c r="AA18" s="5">
        <v>101</v>
      </c>
      <c r="AB18" s="66"/>
      <c r="AC18" s="85"/>
      <c r="AD18" s="5"/>
      <c r="AE18" s="66"/>
      <c r="AF18" s="85"/>
      <c r="AG18" s="5">
        <v>64</v>
      </c>
      <c r="AH18" s="3"/>
      <c r="AI18" s="6"/>
      <c r="AJ18" s="5">
        <v>65</v>
      </c>
      <c r="AK18" s="3"/>
      <c r="AL18" s="6"/>
      <c r="AM18" s="8">
        <v>60</v>
      </c>
      <c r="AN18" s="8">
        <v>70</v>
      </c>
      <c r="AO18" s="98"/>
      <c r="AP18" s="98"/>
      <c r="AQ18" s="228">
        <f t="shared" si="1"/>
        <v>458</v>
      </c>
      <c r="AR18" s="228">
        <v>20</v>
      </c>
      <c r="AS18" s="169">
        <f t="shared" si="2"/>
        <v>1779</v>
      </c>
      <c r="AT18" s="166">
        <v>15</v>
      </c>
    </row>
    <row r="19" spans="1:46" ht="14.25" customHeight="1">
      <c r="A19" s="159">
        <v>16</v>
      </c>
      <c r="B19" s="18" t="s">
        <v>18</v>
      </c>
      <c r="C19" s="5">
        <v>59</v>
      </c>
      <c r="D19" s="3"/>
      <c r="E19" s="6"/>
      <c r="F19" s="5"/>
      <c r="G19" s="66"/>
      <c r="H19" s="85"/>
      <c r="I19" s="5"/>
      <c r="J19" s="66"/>
      <c r="K19" s="85"/>
      <c r="L19" s="5">
        <v>124</v>
      </c>
      <c r="M19" s="3">
        <v>62</v>
      </c>
      <c r="N19" s="6"/>
      <c r="O19" s="5">
        <v>98</v>
      </c>
      <c r="P19" s="3">
        <v>89</v>
      </c>
      <c r="Q19" s="6"/>
      <c r="R19" s="8">
        <v>126</v>
      </c>
      <c r="S19" s="8"/>
      <c r="T19" s="8"/>
      <c r="U19" s="98"/>
      <c r="V19" s="144">
        <f t="shared" si="0"/>
        <v>558</v>
      </c>
      <c r="W19" s="81">
        <v>20</v>
      </c>
      <c r="X19" s="66">
        <v>92</v>
      </c>
      <c r="Y19" s="3"/>
      <c r="Z19" s="6"/>
      <c r="AA19" s="5">
        <v>91</v>
      </c>
      <c r="AB19" s="66"/>
      <c r="AC19" s="85"/>
      <c r="AD19" s="5"/>
      <c r="AE19" s="66"/>
      <c r="AF19" s="85"/>
      <c r="AG19" s="5">
        <v>124</v>
      </c>
      <c r="AH19" s="3">
        <v>101</v>
      </c>
      <c r="AI19" s="6">
        <v>82</v>
      </c>
      <c r="AJ19" s="5">
        <v>115</v>
      </c>
      <c r="AK19" s="3">
        <v>87</v>
      </c>
      <c r="AL19" s="6">
        <v>70</v>
      </c>
      <c r="AM19" s="8">
        <v>270</v>
      </c>
      <c r="AN19" s="8"/>
      <c r="AO19" s="98"/>
      <c r="AP19" s="98"/>
      <c r="AQ19" s="228">
        <f t="shared" si="1"/>
        <v>1032</v>
      </c>
      <c r="AR19" s="228">
        <v>16</v>
      </c>
      <c r="AS19" s="169">
        <f t="shared" si="2"/>
        <v>1590</v>
      </c>
      <c r="AT19" s="166">
        <v>16</v>
      </c>
    </row>
    <row r="20" spans="1:46" ht="14.25" customHeight="1">
      <c r="A20" s="159">
        <v>17</v>
      </c>
      <c r="B20" s="160" t="s">
        <v>31</v>
      </c>
      <c r="C20" s="38"/>
      <c r="D20" s="14"/>
      <c r="E20" s="39"/>
      <c r="F20" s="38"/>
      <c r="G20" s="125"/>
      <c r="H20" s="164"/>
      <c r="I20" s="38"/>
      <c r="J20" s="125"/>
      <c r="K20" s="164"/>
      <c r="L20" s="38"/>
      <c r="M20" s="14"/>
      <c r="N20" s="39"/>
      <c r="O20" s="38"/>
      <c r="P20" s="14"/>
      <c r="Q20" s="39"/>
      <c r="R20" s="54"/>
      <c r="S20" s="54"/>
      <c r="T20" s="54"/>
      <c r="U20" s="58"/>
      <c r="V20" s="144">
        <f t="shared" si="0"/>
        <v>0</v>
      </c>
      <c r="W20" s="81"/>
      <c r="X20" s="125">
        <v>93</v>
      </c>
      <c r="Y20" s="14">
        <v>86</v>
      </c>
      <c r="Z20" s="39"/>
      <c r="AA20" s="38">
        <v>95</v>
      </c>
      <c r="AB20" s="125">
        <v>85</v>
      </c>
      <c r="AC20" s="164"/>
      <c r="AD20" s="38">
        <v>99</v>
      </c>
      <c r="AE20" s="125">
        <v>98</v>
      </c>
      <c r="AF20" s="164">
        <v>42</v>
      </c>
      <c r="AG20" s="38">
        <v>91</v>
      </c>
      <c r="AH20" s="14">
        <v>83</v>
      </c>
      <c r="AI20" s="39">
        <v>74</v>
      </c>
      <c r="AJ20" s="38">
        <v>100</v>
      </c>
      <c r="AK20" s="14">
        <v>88</v>
      </c>
      <c r="AL20" s="39">
        <v>81</v>
      </c>
      <c r="AM20" s="54">
        <v>170</v>
      </c>
      <c r="AN20" s="54">
        <v>140</v>
      </c>
      <c r="AO20" s="58"/>
      <c r="AP20" s="58">
        <v>100</v>
      </c>
      <c r="AQ20" s="228">
        <f t="shared" si="1"/>
        <v>1525</v>
      </c>
      <c r="AR20" s="228">
        <v>13</v>
      </c>
      <c r="AS20" s="169">
        <f t="shared" si="2"/>
        <v>1525</v>
      </c>
      <c r="AT20" s="166">
        <v>17</v>
      </c>
    </row>
    <row r="21" spans="1:46" ht="14.25" customHeight="1">
      <c r="A21" s="159">
        <v>18</v>
      </c>
      <c r="B21" s="18" t="s">
        <v>24</v>
      </c>
      <c r="C21" s="43">
        <v>71</v>
      </c>
      <c r="D21" s="44">
        <v>52</v>
      </c>
      <c r="E21" s="46"/>
      <c r="F21" s="43"/>
      <c r="G21" s="123"/>
      <c r="H21" s="163"/>
      <c r="I21" s="43"/>
      <c r="J21" s="123"/>
      <c r="K21" s="163"/>
      <c r="L21" s="43">
        <v>68</v>
      </c>
      <c r="M21" s="44"/>
      <c r="N21" s="46"/>
      <c r="O21" s="43">
        <v>53</v>
      </c>
      <c r="P21" s="44"/>
      <c r="Q21" s="46"/>
      <c r="R21" s="45"/>
      <c r="S21" s="45"/>
      <c r="T21" s="45"/>
      <c r="U21" s="98"/>
      <c r="V21" s="144">
        <f t="shared" si="0"/>
        <v>244</v>
      </c>
      <c r="W21" s="81">
        <v>25</v>
      </c>
      <c r="X21" s="123">
        <v>96</v>
      </c>
      <c r="Y21" s="44"/>
      <c r="Z21" s="46"/>
      <c r="AA21" s="43">
        <v>103</v>
      </c>
      <c r="AB21" s="123"/>
      <c r="AC21" s="163"/>
      <c r="AD21" s="43"/>
      <c r="AE21" s="123"/>
      <c r="AF21" s="163"/>
      <c r="AG21" s="43">
        <v>118</v>
      </c>
      <c r="AH21" s="44">
        <v>102</v>
      </c>
      <c r="AI21" s="46">
        <v>77</v>
      </c>
      <c r="AJ21" s="43">
        <v>128</v>
      </c>
      <c r="AK21" s="44">
        <v>95</v>
      </c>
      <c r="AL21" s="46">
        <v>94</v>
      </c>
      <c r="AM21" s="45">
        <v>230</v>
      </c>
      <c r="AN21" s="45"/>
      <c r="AO21" s="121"/>
      <c r="AP21" s="98"/>
      <c r="AQ21" s="228">
        <f t="shared" si="1"/>
        <v>1043</v>
      </c>
      <c r="AR21" s="228">
        <v>15</v>
      </c>
      <c r="AS21" s="169">
        <f t="shared" si="2"/>
        <v>1287</v>
      </c>
      <c r="AT21" s="166">
        <v>18</v>
      </c>
    </row>
    <row r="22" spans="1:46" ht="14.25" customHeight="1">
      <c r="A22" s="159">
        <v>19</v>
      </c>
      <c r="B22" s="20" t="s">
        <v>9</v>
      </c>
      <c r="C22" s="5"/>
      <c r="D22" s="3"/>
      <c r="E22" s="6"/>
      <c r="F22" s="5"/>
      <c r="G22" s="66"/>
      <c r="H22" s="85"/>
      <c r="I22" s="5"/>
      <c r="J22" s="66"/>
      <c r="K22" s="85"/>
      <c r="L22" s="5">
        <v>79</v>
      </c>
      <c r="M22" s="3">
        <v>59</v>
      </c>
      <c r="N22" s="6">
        <v>58</v>
      </c>
      <c r="O22" s="5">
        <v>57</v>
      </c>
      <c r="P22" s="3">
        <v>55</v>
      </c>
      <c r="Q22" s="6">
        <v>52</v>
      </c>
      <c r="R22" s="8">
        <v>160</v>
      </c>
      <c r="S22" s="8"/>
      <c r="T22" s="8"/>
      <c r="U22" s="98"/>
      <c r="V22" s="144">
        <f t="shared" si="0"/>
        <v>520</v>
      </c>
      <c r="W22" s="81">
        <v>21</v>
      </c>
      <c r="X22" s="66">
        <v>58</v>
      </c>
      <c r="Y22" s="3"/>
      <c r="Z22" s="6"/>
      <c r="AA22" s="5"/>
      <c r="AB22" s="66"/>
      <c r="AC22" s="85">
        <v>51</v>
      </c>
      <c r="AD22" s="5"/>
      <c r="AE22" s="66"/>
      <c r="AF22" s="85">
        <v>57</v>
      </c>
      <c r="AG22" s="5">
        <v>78</v>
      </c>
      <c r="AH22" s="3">
        <v>75</v>
      </c>
      <c r="AI22" s="6"/>
      <c r="AJ22" s="5">
        <v>83</v>
      </c>
      <c r="AK22" s="3">
        <v>72</v>
      </c>
      <c r="AL22" s="6">
        <v>45</v>
      </c>
      <c r="AM22" s="8">
        <v>120</v>
      </c>
      <c r="AN22" s="8"/>
      <c r="AO22" s="98"/>
      <c r="AP22" s="98"/>
      <c r="AQ22" s="228">
        <f t="shared" si="1"/>
        <v>639</v>
      </c>
      <c r="AR22" s="228">
        <v>19</v>
      </c>
      <c r="AS22" s="169">
        <f t="shared" si="2"/>
        <v>1159</v>
      </c>
      <c r="AT22" s="166">
        <v>19</v>
      </c>
    </row>
    <row r="23" spans="1:46" ht="14.25" customHeight="1">
      <c r="A23" s="159">
        <v>20</v>
      </c>
      <c r="B23" s="20" t="s">
        <v>38</v>
      </c>
      <c r="C23" s="5"/>
      <c r="D23" s="3"/>
      <c r="E23" s="6"/>
      <c r="F23" s="5"/>
      <c r="G23" s="66"/>
      <c r="H23" s="85"/>
      <c r="I23" s="5"/>
      <c r="J23" s="66"/>
      <c r="K23" s="85"/>
      <c r="L23" s="5"/>
      <c r="M23" s="3"/>
      <c r="N23" s="6"/>
      <c r="O23" s="5">
        <v>62</v>
      </c>
      <c r="P23" s="3"/>
      <c r="Q23" s="6"/>
      <c r="R23" s="8"/>
      <c r="S23" s="8"/>
      <c r="T23" s="8"/>
      <c r="U23" s="98"/>
      <c r="V23" s="144">
        <f t="shared" si="0"/>
        <v>62</v>
      </c>
      <c r="W23" s="156">
        <v>31</v>
      </c>
      <c r="X23" s="66">
        <v>118</v>
      </c>
      <c r="Y23" s="3">
        <v>114</v>
      </c>
      <c r="Z23" s="6"/>
      <c r="AA23" s="5">
        <v>115</v>
      </c>
      <c r="AB23" s="66">
        <v>89</v>
      </c>
      <c r="AC23" s="85"/>
      <c r="AD23" s="5"/>
      <c r="AE23" s="66"/>
      <c r="AF23" s="85"/>
      <c r="AG23" s="5">
        <v>97</v>
      </c>
      <c r="AH23" s="3">
        <v>72</v>
      </c>
      <c r="AI23" s="6"/>
      <c r="AJ23" s="5">
        <v>82</v>
      </c>
      <c r="AK23" s="3">
        <v>80</v>
      </c>
      <c r="AL23" s="6"/>
      <c r="AM23" s="8">
        <v>130</v>
      </c>
      <c r="AN23" s="8">
        <v>110</v>
      </c>
      <c r="AO23" s="98"/>
      <c r="AP23" s="98"/>
      <c r="AQ23" s="228">
        <f t="shared" si="1"/>
        <v>1007</v>
      </c>
      <c r="AR23" s="228">
        <v>17</v>
      </c>
      <c r="AS23" s="169">
        <f t="shared" si="2"/>
        <v>1069</v>
      </c>
      <c r="AT23" s="166">
        <v>20</v>
      </c>
    </row>
    <row r="24" spans="1:46" ht="14.25" customHeight="1">
      <c r="A24" s="159">
        <v>21</v>
      </c>
      <c r="B24" s="18" t="s">
        <v>4</v>
      </c>
      <c r="C24" s="5">
        <v>114</v>
      </c>
      <c r="D24" s="3"/>
      <c r="E24" s="6"/>
      <c r="F24" s="5">
        <v>124</v>
      </c>
      <c r="G24" s="66"/>
      <c r="H24" s="85"/>
      <c r="I24" s="5">
        <v>97</v>
      </c>
      <c r="J24" s="66"/>
      <c r="K24" s="85"/>
      <c r="L24" s="5">
        <v>108</v>
      </c>
      <c r="M24" s="3"/>
      <c r="N24" s="6"/>
      <c r="O24" s="5">
        <v>88</v>
      </c>
      <c r="P24" s="3"/>
      <c r="Q24" s="6"/>
      <c r="R24" s="8"/>
      <c r="S24" s="8">
        <v>63</v>
      </c>
      <c r="T24" s="8"/>
      <c r="U24" s="98"/>
      <c r="V24" s="144">
        <f t="shared" si="0"/>
        <v>594</v>
      </c>
      <c r="W24" s="81">
        <v>17</v>
      </c>
      <c r="X24" s="66">
        <v>84</v>
      </c>
      <c r="Y24" s="3">
        <v>81</v>
      </c>
      <c r="Z24" s="6"/>
      <c r="AA24" s="5">
        <v>87</v>
      </c>
      <c r="AB24" s="66">
        <v>84</v>
      </c>
      <c r="AC24" s="85"/>
      <c r="AD24" s="5"/>
      <c r="AE24" s="66"/>
      <c r="AF24" s="85"/>
      <c r="AG24" s="5"/>
      <c r="AH24" s="3"/>
      <c r="AI24" s="6"/>
      <c r="AJ24" s="5"/>
      <c r="AK24" s="3"/>
      <c r="AL24" s="6"/>
      <c r="AM24" s="8"/>
      <c r="AN24" s="8"/>
      <c r="AO24" s="98"/>
      <c r="AP24" s="98"/>
      <c r="AQ24" s="228">
        <f t="shared" si="1"/>
        <v>336</v>
      </c>
      <c r="AR24" s="228">
        <v>21</v>
      </c>
      <c r="AS24" s="169">
        <f t="shared" si="2"/>
        <v>930</v>
      </c>
      <c r="AT24" s="166">
        <v>21</v>
      </c>
    </row>
    <row r="25" spans="1:46" ht="14.25" customHeight="1">
      <c r="A25" s="159">
        <v>22</v>
      </c>
      <c r="B25" s="280" t="s">
        <v>83</v>
      </c>
      <c r="C25" s="24">
        <v>65</v>
      </c>
      <c r="D25" s="25"/>
      <c r="E25" s="26"/>
      <c r="F25" s="24"/>
      <c r="G25" s="65"/>
      <c r="H25" s="111"/>
      <c r="I25" s="24"/>
      <c r="J25" s="65"/>
      <c r="K25" s="111"/>
      <c r="L25" s="24">
        <v>92</v>
      </c>
      <c r="M25" s="25">
        <v>82</v>
      </c>
      <c r="N25" s="26">
        <v>60</v>
      </c>
      <c r="O25" s="24">
        <v>61</v>
      </c>
      <c r="P25" s="25">
        <v>51</v>
      </c>
      <c r="Q25" s="26">
        <v>50</v>
      </c>
      <c r="R25" s="27">
        <v>170</v>
      </c>
      <c r="S25" s="27"/>
      <c r="T25" s="27"/>
      <c r="U25" s="98"/>
      <c r="V25" s="144">
        <f t="shared" si="0"/>
        <v>631</v>
      </c>
      <c r="W25" s="81">
        <v>16</v>
      </c>
      <c r="X25" s="65"/>
      <c r="Y25" s="25"/>
      <c r="Z25" s="26"/>
      <c r="AA25" s="24"/>
      <c r="AB25" s="65"/>
      <c r="AC25" s="111"/>
      <c r="AD25" s="24"/>
      <c r="AE25" s="65"/>
      <c r="AF25" s="111"/>
      <c r="AG25" s="24"/>
      <c r="AH25" s="25"/>
      <c r="AI25" s="26"/>
      <c r="AJ25" s="24"/>
      <c r="AK25" s="25"/>
      <c r="AL25" s="26"/>
      <c r="AM25" s="27"/>
      <c r="AN25" s="27"/>
      <c r="AO25" s="109"/>
      <c r="AP25" s="98"/>
      <c r="AQ25" s="228">
        <f t="shared" si="1"/>
        <v>0</v>
      </c>
      <c r="AR25" s="228"/>
      <c r="AS25" s="169">
        <f t="shared" si="2"/>
        <v>631</v>
      </c>
      <c r="AT25" s="166">
        <v>22</v>
      </c>
    </row>
    <row r="26" spans="1:46" ht="14.25" customHeight="1">
      <c r="A26" s="159">
        <v>23</v>
      </c>
      <c r="B26" s="18" t="s">
        <v>22</v>
      </c>
      <c r="C26" s="5">
        <v>118</v>
      </c>
      <c r="D26" s="3">
        <v>101</v>
      </c>
      <c r="E26" s="6">
        <v>63</v>
      </c>
      <c r="F26" s="5">
        <v>108</v>
      </c>
      <c r="G26" s="66">
        <v>95</v>
      </c>
      <c r="H26" s="85"/>
      <c r="I26" s="5">
        <v>107</v>
      </c>
      <c r="J26" s="66"/>
      <c r="K26" s="85"/>
      <c r="L26" s="5"/>
      <c r="M26" s="3"/>
      <c r="N26" s="6"/>
      <c r="O26" s="5"/>
      <c r="P26" s="3"/>
      <c r="Q26" s="6"/>
      <c r="R26" s="8"/>
      <c r="S26" s="8"/>
      <c r="T26" s="8"/>
      <c r="U26" s="98"/>
      <c r="V26" s="144">
        <f t="shared" si="0"/>
        <v>592</v>
      </c>
      <c r="W26" s="156">
        <v>18</v>
      </c>
      <c r="X26" s="66"/>
      <c r="Y26" s="3"/>
      <c r="Z26" s="6"/>
      <c r="AA26" s="5"/>
      <c r="AB26" s="66"/>
      <c r="AC26" s="85"/>
      <c r="AD26" s="5"/>
      <c r="AE26" s="66"/>
      <c r="AF26" s="85"/>
      <c r="AG26" s="5"/>
      <c r="AH26" s="3"/>
      <c r="AI26" s="6"/>
      <c r="AJ26" s="5"/>
      <c r="AK26" s="3"/>
      <c r="AL26" s="6"/>
      <c r="AM26" s="8"/>
      <c r="AN26" s="8"/>
      <c r="AO26" s="98"/>
      <c r="AP26" s="98"/>
      <c r="AQ26" s="228">
        <f t="shared" si="1"/>
        <v>0</v>
      </c>
      <c r="AR26" s="228"/>
      <c r="AS26" s="169">
        <f t="shared" si="2"/>
        <v>592</v>
      </c>
      <c r="AT26" s="166">
        <v>23</v>
      </c>
    </row>
    <row r="27" spans="1:46" ht="14.25" customHeight="1">
      <c r="A27" s="159">
        <v>24</v>
      </c>
      <c r="B27" s="18" t="s">
        <v>51</v>
      </c>
      <c r="C27" s="5">
        <v>124</v>
      </c>
      <c r="D27" s="3"/>
      <c r="E27" s="6"/>
      <c r="F27" s="5">
        <v>98</v>
      </c>
      <c r="G27" s="66"/>
      <c r="H27" s="85"/>
      <c r="I27" s="5">
        <v>122</v>
      </c>
      <c r="J27" s="66"/>
      <c r="K27" s="85"/>
      <c r="L27" s="5">
        <v>94</v>
      </c>
      <c r="M27" s="3"/>
      <c r="N27" s="6"/>
      <c r="O27" s="5">
        <v>74</v>
      </c>
      <c r="P27" s="3"/>
      <c r="Q27" s="6"/>
      <c r="R27" s="8"/>
      <c r="S27" s="8">
        <v>60</v>
      </c>
      <c r="T27" s="8"/>
      <c r="U27" s="98"/>
      <c r="V27" s="144">
        <f t="shared" si="0"/>
        <v>572</v>
      </c>
      <c r="W27" s="156">
        <v>19</v>
      </c>
      <c r="X27" s="66"/>
      <c r="Y27" s="3"/>
      <c r="Z27" s="6"/>
      <c r="AA27" s="5"/>
      <c r="AB27" s="66"/>
      <c r="AC27" s="85"/>
      <c r="AD27" s="5"/>
      <c r="AE27" s="66"/>
      <c r="AF27" s="85"/>
      <c r="AG27" s="5"/>
      <c r="AH27" s="3"/>
      <c r="AI27" s="6"/>
      <c r="AJ27" s="5"/>
      <c r="AK27" s="3"/>
      <c r="AL27" s="6"/>
      <c r="AM27" s="8"/>
      <c r="AN27" s="8"/>
      <c r="AO27" s="98"/>
      <c r="AP27" s="98"/>
      <c r="AQ27" s="228">
        <f t="shared" si="1"/>
        <v>0</v>
      </c>
      <c r="AR27" s="228"/>
      <c r="AS27" s="169">
        <f t="shared" si="2"/>
        <v>572</v>
      </c>
      <c r="AT27" s="166">
        <v>24</v>
      </c>
    </row>
    <row r="28" spans="1:46" ht="14.25" customHeight="1">
      <c r="A28" s="159">
        <v>25</v>
      </c>
      <c r="B28" s="18" t="s">
        <v>12</v>
      </c>
      <c r="C28" s="38">
        <v>51</v>
      </c>
      <c r="D28" s="14">
        <v>49</v>
      </c>
      <c r="E28" s="39"/>
      <c r="F28" s="38"/>
      <c r="G28" s="125"/>
      <c r="H28" s="164"/>
      <c r="I28" s="38"/>
      <c r="J28" s="125"/>
      <c r="K28" s="164"/>
      <c r="L28" s="38"/>
      <c r="M28" s="14"/>
      <c r="N28" s="39"/>
      <c r="O28" s="5"/>
      <c r="P28" s="3"/>
      <c r="Q28" s="6"/>
      <c r="R28" s="8"/>
      <c r="S28" s="8"/>
      <c r="T28" s="8"/>
      <c r="U28" s="98"/>
      <c r="V28" s="144">
        <f t="shared" si="0"/>
        <v>100</v>
      </c>
      <c r="W28" s="81">
        <v>29</v>
      </c>
      <c r="X28" s="66">
        <v>110</v>
      </c>
      <c r="Y28" s="3"/>
      <c r="Z28" s="6"/>
      <c r="AA28" s="5">
        <v>112</v>
      </c>
      <c r="AB28" s="66"/>
      <c r="AC28" s="85"/>
      <c r="AD28" s="5"/>
      <c r="AE28" s="66"/>
      <c r="AF28" s="85"/>
      <c r="AG28" s="5"/>
      <c r="AH28" s="3"/>
      <c r="AI28" s="6"/>
      <c r="AJ28" s="5"/>
      <c r="AK28" s="3"/>
      <c r="AL28" s="6"/>
      <c r="AM28" s="8"/>
      <c r="AN28" s="8"/>
      <c r="AO28" s="98"/>
      <c r="AP28" s="98"/>
      <c r="AQ28" s="228">
        <f t="shared" si="1"/>
        <v>222</v>
      </c>
      <c r="AR28" s="228">
        <v>22</v>
      </c>
      <c r="AS28" s="169">
        <f t="shared" si="2"/>
        <v>322</v>
      </c>
      <c r="AT28" s="166">
        <v>25</v>
      </c>
    </row>
    <row r="29" spans="1:46" ht="14.25" customHeight="1">
      <c r="A29" s="159">
        <v>26</v>
      </c>
      <c r="B29" s="18" t="s">
        <v>20</v>
      </c>
      <c r="C29" s="5">
        <v>47</v>
      </c>
      <c r="D29" s="3"/>
      <c r="E29" s="6"/>
      <c r="F29" s="5"/>
      <c r="G29" s="3"/>
      <c r="H29" s="6"/>
      <c r="I29" s="5"/>
      <c r="J29" s="3"/>
      <c r="K29" s="6"/>
      <c r="L29" s="5">
        <v>120</v>
      </c>
      <c r="M29" s="3"/>
      <c r="N29" s="6"/>
      <c r="O29" s="5">
        <v>83</v>
      </c>
      <c r="P29" s="3"/>
      <c r="Q29" s="6"/>
      <c r="R29" s="8">
        <v>64</v>
      </c>
      <c r="S29" s="8"/>
      <c r="T29" s="8"/>
      <c r="U29" s="98"/>
      <c r="V29" s="144">
        <f t="shared" si="0"/>
        <v>314</v>
      </c>
      <c r="W29" s="156">
        <v>22</v>
      </c>
      <c r="X29" s="66"/>
      <c r="Y29" s="3"/>
      <c r="Z29" s="6"/>
      <c r="AA29" s="5"/>
      <c r="AB29" s="3"/>
      <c r="AC29" s="6"/>
      <c r="AD29" s="5"/>
      <c r="AE29" s="3"/>
      <c r="AF29" s="6"/>
      <c r="AG29" s="5"/>
      <c r="AH29" s="3"/>
      <c r="AI29" s="6"/>
      <c r="AJ29" s="5"/>
      <c r="AK29" s="3"/>
      <c r="AL29" s="6"/>
      <c r="AM29" s="8"/>
      <c r="AN29" s="8"/>
      <c r="AO29" s="98"/>
      <c r="AP29" s="98"/>
      <c r="AQ29" s="228">
        <f t="shared" si="1"/>
        <v>0</v>
      </c>
      <c r="AR29" s="228"/>
      <c r="AS29" s="169">
        <f t="shared" si="2"/>
        <v>314</v>
      </c>
      <c r="AT29" s="166">
        <v>26</v>
      </c>
    </row>
    <row r="30" spans="1:46" ht="14.25" customHeight="1">
      <c r="A30" s="159">
        <v>27</v>
      </c>
      <c r="B30" s="280" t="s">
        <v>19</v>
      </c>
      <c r="C30" s="24">
        <v>84</v>
      </c>
      <c r="D30" s="25">
        <v>74</v>
      </c>
      <c r="E30" s="26">
        <v>67</v>
      </c>
      <c r="F30" s="24">
        <v>81</v>
      </c>
      <c r="G30" s="25"/>
      <c r="H30" s="26"/>
      <c r="I30" s="24"/>
      <c r="J30" s="25"/>
      <c r="K30" s="26"/>
      <c r="L30" s="24"/>
      <c r="M30" s="25"/>
      <c r="N30" s="26"/>
      <c r="O30" s="24"/>
      <c r="P30" s="25"/>
      <c r="Q30" s="26"/>
      <c r="R30" s="27"/>
      <c r="S30" s="27"/>
      <c r="T30" s="27"/>
      <c r="U30" s="98"/>
      <c r="V30" s="144">
        <f t="shared" si="0"/>
        <v>306</v>
      </c>
      <c r="W30" s="156">
        <v>23</v>
      </c>
      <c r="X30" s="65"/>
      <c r="Y30" s="25"/>
      <c r="Z30" s="26"/>
      <c r="AA30" s="24"/>
      <c r="AB30" s="25"/>
      <c r="AC30" s="26"/>
      <c r="AD30" s="24"/>
      <c r="AE30" s="25"/>
      <c r="AF30" s="26"/>
      <c r="AG30" s="24"/>
      <c r="AH30" s="25"/>
      <c r="AI30" s="26"/>
      <c r="AJ30" s="24"/>
      <c r="AK30" s="25"/>
      <c r="AL30" s="26"/>
      <c r="AM30" s="27"/>
      <c r="AN30" s="27"/>
      <c r="AO30" s="109"/>
      <c r="AP30" s="98"/>
      <c r="AQ30" s="228">
        <f t="shared" si="1"/>
        <v>0</v>
      </c>
      <c r="AR30" s="228"/>
      <c r="AS30" s="169">
        <f t="shared" si="2"/>
        <v>306</v>
      </c>
      <c r="AT30" s="166">
        <v>27</v>
      </c>
    </row>
    <row r="31" spans="1:46" ht="14.25" customHeight="1">
      <c r="A31" s="159">
        <v>28</v>
      </c>
      <c r="B31" s="280" t="s">
        <v>75</v>
      </c>
      <c r="C31" s="24">
        <v>95</v>
      </c>
      <c r="D31" s="25"/>
      <c r="E31" s="26"/>
      <c r="F31" s="24"/>
      <c r="G31" s="25"/>
      <c r="H31" s="26"/>
      <c r="I31" s="24"/>
      <c r="J31" s="25"/>
      <c r="K31" s="26"/>
      <c r="L31" s="24">
        <v>83</v>
      </c>
      <c r="M31" s="25"/>
      <c r="N31" s="26"/>
      <c r="O31" s="24">
        <v>80</v>
      </c>
      <c r="P31" s="25"/>
      <c r="Q31" s="26"/>
      <c r="R31" s="27"/>
      <c r="S31" s="27"/>
      <c r="T31" s="27"/>
      <c r="U31" s="98"/>
      <c r="V31" s="144">
        <f t="shared" si="0"/>
        <v>258</v>
      </c>
      <c r="W31" s="81">
        <v>24</v>
      </c>
      <c r="X31" s="65"/>
      <c r="Y31" s="25"/>
      <c r="Z31" s="26"/>
      <c r="AA31" s="24"/>
      <c r="AB31" s="25"/>
      <c r="AC31" s="26"/>
      <c r="AD31" s="24"/>
      <c r="AE31" s="25"/>
      <c r="AF31" s="26"/>
      <c r="AG31" s="24"/>
      <c r="AH31" s="25"/>
      <c r="AI31" s="26"/>
      <c r="AJ31" s="24"/>
      <c r="AK31" s="25"/>
      <c r="AL31" s="26"/>
      <c r="AM31" s="27"/>
      <c r="AN31" s="27"/>
      <c r="AO31" s="109"/>
      <c r="AP31" s="98"/>
      <c r="AQ31" s="228">
        <f t="shared" si="1"/>
        <v>0</v>
      </c>
      <c r="AR31" s="228"/>
      <c r="AS31" s="169">
        <f t="shared" si="2"/>
        <v>258</v>
      </c>
      <c r="AT31" s="166">
        <v>28</v>
      </c>
    </row>
    <row r="32" spans="1:46" ht="14.25" customHeight="1">
      <c r="A32" s="159">
        <v>29</v>
      </c>
      <c r="B32" s="18" t="s">
        <v>58</v>
      </c>
      <c r="C32" s="5"/>
      <c r="D32" s="3"/>
      <c r="E32" s="6"/>
      <c r="F32" s="5"/>
      <c r="G32" s="3"/>
      <c r="H32" s="6"/>
      <c r="I32" s="5"/>
      <c r="J32" s="3"/>
      <c r="K32" s="6"/>
      <c r="L32" s="5"/>
      <c r="M32" s="3"/>
      <c r="N32" s="6"/>
      <c r="O32" s="5">
        <v>71</v>
      </c>
      <c r="P32" s="3"/>
      <c r="Q32" s="6"/>
      <c r="R32" s="8"/>
      <c r="S32" s="8"/>
      <c r="T32" s="8"/>
      <c r="U32" s="98"/>
      <c r="V32" s="144">
        <f t="shared" si="0"/>
        <v>71</v>
      </c>
      <c r="W32" s="156">
        <v>30</v>
      </c>
      <c r="X32" s="66"/>
      <c r="Y32" s="3"/>
      <c r="Z32" s="6"/>
      <c r="AA32" s="5"/>
      <c r="AB32" s="3"/>
      <c r="AC32" s="6"/>
      <c r="AD32" s="5"/>
      <c r="AE32" s="3"/>
      <c r="AF32" s="6"/>
      <c r="AG32" s="5">
        <v>93</v>
      </c>
      <c r="AH32" s="3"/>
      <c r="AI32" s="6"/>
      <c r="AJ32" s="5">
        <v>69</v>
      </c>
      <c r="AK32" s="3"/>
      <c r="AL32" s="6"/>
      <c r="AM32" s="8"/>
      <c r="AN32" s="8"/>
      <c r="AO32" s="98"/>
      <c r="AP32" s="98"/>
      <c r="AQ32" s="228">
        <f t="shared" si="1"/>
        <v>162</v>
      </c>
      <c r="AR32" s="228">
        <v>24</v>
      </c>
      <c r="AS32" s="169">
        <f t="shared" si="2"/>
        <v>233</v>
      </c>
      <c r="AT32" s="166">
        <v>29</v>
      </c>
    </row>
    <row r="33" spans="1:46" ht="14.25" customHeight="1">
      <c r="A33" s="159">
        <v>30</v>
      </c>
      <c r="B33" s="18" t="s">
        <v>95</v>
      </c>
      <c r="C33" s="5"/>
      <c r="D33" s="3"/>
      <c r="E33" s="6"/>
      <c r="F33" s="5"/>
      <c r="G33" s="3"/>
      <c r="H33" s="6"/>
      <c r="I33" s="5"/>
      <c r="J33" s="3"/>
      <c r="K33" s="6"/>
      <c r="L33" s="5"/>
      <c r="M33" s="3"/>
      <c r="N33" s="6"/>
      <c r="O33" s="5"/>
      <c r="P33" s="3"/>
      <c r="Q33" s="6"/>
      <c r="R33" s="8"/>
      <c r="S33" s="8"/>
      <c r="T33" s="8"/>
      <c r="U33" s="98"/>
      <c r="V33" s="144">
        <f t="shared" si="0"/>
        <v>0</v>
      </c>
      <c r="W33" s="156"/>
      <c r="X33" s="66"/>
      <c r="Y33" s="3"/>
      <c r="Z33" s="6"/>
      <c r="AA33" s="5"/>
      <c r="AB33" s="3"/>
      <c r="AC33" s="6"/>
      <c r="AD33" s="5"/>
      <c r="AE33" s="3"/>
      <c r="AF33" s="6"/>
      <c r="AG33" s="5">
        <v>95</v>
      </c>
      <c r="AH33" s="3"/>
      <c r="AI33" s="6"/>
      <c r="AJ33" s="5">
        <v>106</v>
      </c>
      <c r="AK33" s="3"/>
      <c r="AL33" s="6"/>
      <c r="AM33" s="8"/>
      <c r="AN33" s="8"/>
      <c r="AO33" s="98"/>
      <c r="AP33" s="98"/>
      <c r="AQ33" s="228">
        <f t="shared" si="1"/>
        <v>201</v>
      </c>
      <c r="AR33" s="228">
        <v>23</v>
      </c>
      <c r="AS33" s="169">
        <f t="shared" si="2"/>
        <v>201</v>
      </c>
      <c r="AT33" s="166">
        <v>30</v>
      </c>
    </row>
    <row r="34" spans="1:46" ht="14.25" customHeight="1" thickBot="1">
      <c r="A34" s="159">
        <v>31</v>
      </c>
      <c r="B34" s="18" t="s">
        <v>26</v>
      </c>
      <c r="C34" s="5">
        <v>56</v>
      </c>
      <c r="D34" s="3">
        <v>31</v>
      </c>
      <c r="E34" s="6"/>
      <c r="F34" s="5"/>
      <c r="G34" s="3"/>
      <c r="H34" s="6"/>
      <c r="I34" s="5">
        <v>73</v>
      </c>
      <c r="J34" s="3">
        <v>36</v>
      </c>
      <c r="K34" s="6"/>
      <c r="L34" s="5"/>
      <c r="M34" s="3"/>
      <c r="N34" s="6"/>
      <c r="O34" s="5"/>
      <c r="P34" s="3"/>
      <c r="Q34" s="6"/>
      <c r="R34" s="8"/>
      <c r="S34" s="8"/>
      <c r="T34" s="8"/>
      <c r="U34" s="98"/>
      <c r="V34" s="144">
        <f t="shared" si="0"/>
        <v>196</v>
      </c>
      <c r="W34" s="157">
        <v>26</v>
      </c>
      <c r="X34" s="66"/>
      <c r="Y34" s="3"/>
      <c r="Z34" s="6"/>
      <c r="AA34" s="5"/>
      <c r="AB34" s="3"/>
      <c r="AC34" s="6"/>
      <c r="AD34" s="5"/>
      <c r="AE34" s="3"/>
      <c r="AF34" s="6"/>
      <c r="AG34" s="5"/>
      <c r="AH34" s="3"/>
      <c r="AI34" s="6"/>
      <c r="AJ34" s="5"/>
      <c r="AK34" s="3"/>
      <c r="AL34" s="6"/>
      <c r="AM34" s="8"/>
      <c r="AN34" s="8"/>
      <c r="AO34" s="98"/>
      <c r="AP34" s="98"/>
      <c r="AQ34" s="228">
        <f t="shared" si="1"/>
        <v>0</v>
      </c>
      <c r="AR34" s="228"/>
      <c r="AS34" s="169">
        <f t="shared" si="2"/>
        <v>196</v>
      </c>
      <c r="AT34" s="166">
        <v>31</v>
      </c>
    </row>
    <row r="35" spans="1:46" ht="14.25" customHeight="1">
      <c r="A35" s="159">
        <v>32</v>
      </c>
      <c r="B35" s="160" t="s">
        <v>84</v>
      </c>
      <c r="C35" s="38">
        <v>68</v>
      </c>
      <c r="D35" s="14"/>
      <c r="E35" s="39"/>
      <c r="F35" s="38"/>
      <c r="G35" s="14"/>
      <c r="H35" s="39"/>
      <c r="I35" s="38">
        <v>113</v>
      </c>
      <c r="J35" s="14"/>
      <c r="K35" s="39"/>
      <c r="L35" s="38"/>
      <c r="M35" s="14"/>
      <c r="N35" s="39"/>
      <c r="O35" s="38"/>
      <c r="P35" s="14"/>
      <c r="Q35" s="39"/>
      <c r="R35" s="54"/>
      <c r="S35" s="54"/>
      <c r="T35" s="54"/>
      <c r="U35" s="58"/>
      <c r="V35" s="144">
        <f t="shared" si="0"/>
        <v>181</v>
      </c>
      <c r="W35" s="374">
        <v>27</v>
      </c>
      <c r="X35" s="125"/>
      <c r="Y35" s="14"/>
      <c r="Z35" s="39"/>
      <c r="AA35" s="38"/>
      <c r="AB35" s="14"/>
      <c r="AC35" s="39"/>
      <c r="AD35" s="38"/>
      <c r="AE35" s="14"/>
      <c r="AF35" s="39"/>
      <c r="AG35" s="38"/>
      <c r="AH35" s="14"/>
      <c r="AI35" s="39"/>
      <c r="AJ35" s="38"/>
      <c r="AK35" s="14"/>
      <c r="AL35" s="39"/>
      <c r="AM35" s="54"/>
      <c r="AN35" s="54"/>
      <c r="AO35" s="58"/>
      <c r="AP35" s="58"/>
      <c r="AQ35" s="228">
        <f t="shared" si="1"/>
        <v>0</v>
      </c>
      <c r="AR35" s="228"/>
      <c r="AS35" s="169">
        <f t="shared" si="2"/>
        <v>181</v>
      </c>
      <c r="AT35" s="166">
        <v>32</v>
      </c>
    </row>
    <row r="36" spans="1:46" ht="14.25" customHeight="1">
      <c r="A36" s="159">
        <v>33</v>
      </c>
      <c r="B36" s="280" t="s">
        <v>21</v>
      </c>
      <c r="C36" s="5"/>
      <c r="D36" s="3"/>
      <c r="E36" s="6"/>
      <c r="F36" s="5"/>
      <c r="G36" s="3"/>
      <c r="H36" s="6"/>
      <c r="I36" s="5"/>
      <c r="J36" s="3"/>
      <c r="K36" s="6"/>
      <c r="L36" s="5">
        <v>64</v>
      </c>
      <c r="M36" s="3"/>
      <c r="N36" s="6"/>
      <c r="O36" s="5">
        <v>63</v>
      </c>
      <c r="P36" s="3"/>
      <c r="Q36" s="6"/>
      <c r="R36" s="8"/>
      <c r="S36" s="8"/>
      <c r="T36" s="8"/>
      <c r="U36" s="98"/>
      <c r="V36" s="144">
        <f t="shared" si="0"/>
        <v>127</v>
      </c>
      <c r="W36" s="81">
        <v>28</v>
      </c>
      <c r="X36" s="66"/>
      <c r="Y36" s="3"/>
      <c r="Z36" s="6"/>
      <c r="AA36" s="5"/>
      <c r="AB36" s="3"/>
      <c r="AC36" s="6"/>
      <c r="AD36" s="5"/>
      <c r="AE36" s="3"/>
      <c r="AF36" s="6"/>
      <c r="AG36" s="5"/>
      <c r="AH36" s="3"/>
      <c r="AI36" s="6"/>
      <c r="AJ36" s="5"/>
      <c r="AK36" s="3"/>
      <c r="AL36" s="6"/>
      <c r="AM36" s="8"/>
      <c r="AN36" s="8"/>
      <c r="AO36" s="98"/>
      <c r="AP36" s="98"/>
      <c r="AQ36" s="228">
        <f t="shared" si="1"/>
        <v>0</v>
      </c>
      <c r="AR36" s="228"/>
      <c r="AS36" s="169">
        <f t="shared" si="2"/>
        <v>127</v>
      </c>
      <c r="AT36" s="166">
        <v>33</v>
      </c>
    </row>
    <row r="37" spans="1:46" ht="14.25" customHeight="1">
      <c r="A37" s="159">
        <v>34</v>
      </c>
      <c r="B37" s="20" t="s">
        <v>23</v>
      </c>
      <c r="C37" s="43"/>
      <c r="D37" s="44"/>
      <c r="E37" s="46"/>
      <c r="F37" s="43"/>
      <c r="G37" s="44"/>
      <c r="H37" s="46"/>
      <c r="I37" s="43"/>
      <c r="J37" s="44"/>
      <c r="K37" s="46"/>
      <c r="L37" s="43"/>
      <c r="M37" s="44"/>
      <c r="N37" s="46"/>
      <c r="O37" s="43"/>
      <c r="P37" s="44"/>
      <c r="Q37" s="46"/>
      <c r="R37" s="45"/>
      <c r="S37" s="45"/>
      <c r="T37" s="45"/>
      <c r="U37" s="98"/>
      <c r="V37" s="144">
        <f t="shared" si="0"/>
        <v>0</v>
      </c>
      <c r="W37" s="81"/>
      <c r="X37" s="123"/>
      <c r="Y37" s="44"/>
      <c r="Z37" s="46"/>
      <c r="AA37" s="43"/>
      <c r="AB37" s="44"/>
      <c r="AC37" s="46"/>
      <c r="AD37" s="43"/>
      <c r="AE37" s="44"/>
      <c r="AF37" s="46"/>
      <c r="AG37" s="43"/>
      <c r="AH37" s="44"/>
      <c r="AI37" s="46"/>
      <c r="AJ37" s="43"/>
      <c r="AK37" s="44"/>
      <c r="AL37" s="46"/>
      <c r="AM37" s="45"/>
      <c r="AN37" s="45"/>
      <c r="AO37" s="121"/>
      <c r="AP37" s="98"/>
      <c r="AQ37" s="228">
        <f t="shared" si="1"/>
        <v>0</v>
      </c>
      <c r="AR37" s="228"/>
      <c r="AS37" s="169">
        <f t="shared" si="2"/>
        <v>0</v>
      </c>
      <c r="AT37" s="375"/>
    </row>
    <row r="38" spans="1:46" ht="14.25" customHeight="1">
      <c r="A38" s="159">
        <v>35</v>
      </c>
      <c r="B38" s="18" t="s">
        <v>37</v>
      </c>
      <c r="C38" s="5"/>
      <c r="D38" s="3"/>
      <c r="E38" s="6"/>
      <c r="F38" s="5"/>
      <c r="G38" s="3"/>
      <c r="H38" s="6"/>
      <c r="I38" s="5"/>
      <c r="J38" s="3"/>
      <c r="K38" s="6"/>
      <c r="L38" s="5"/>
      <c r="M38" s="3"/>
      <c r="N38" s="6"/>
      <c r="O38" s="5"/>
      <c r="P38" s="3"/>
      <c r="Q38" s="6"/>
      <c r="R38" s="8"/>
      <c r="S38" s="8"/>
      <c r="T38" s="8"/>
      <c r="U38" s="98"/>
      <c r="V38" s="144">
        <f t="shared" si="0"/>
        <v>0</v>
      </c>
      <c r="W38" s="81"/>
      <c r="X38" s="66"/>
      <c r="Y38" s="3"/>
      <c r="Z38" s="6"/>
      <c r="AA38" s="5"/>
      <c r="AB38" s="3"/>
      <c r="AC38" s="6"/>
      <c r="AD38" s="5"/>
      <c r="AE38" s="3"/>
      <c r="AF38" s="6"/>
      <c r="AG38" s="5"/>
      <c r="AH38" s="3"/>
      <c r="AI38" s="6"/>
      <c r="AJ38" s="5"/>
      <c r="AK38" s="3"/>
      <c r="AL38" s="6"/>
      <c r="AM38" s="8"/>
      <c r="AN38" s="8"/>
      <c r="AO38" s="98"/>
      <c r="AP38" s="98"/>
      <c r="AQ38" s="228">
        <f t="shared" si="1"/>
        <v>0</v>
      </c>
      <c r="AR38" s="228"/>
      <c r="AS38" s="169">
        <f t="shared" si="2"/>
        <v>0</v>
      </c>
      <c r="AT38" s="166"/>
    </row>
    <row r="39" spans="1:46" ht="14.25" customHeight="1">
      <c r="A39" s="159">
        <v>36</v>
      </c>
      <c r="B39" s="160" t="s">
        <v>27</v>
      </c>
      <c r="C39" s="5"/>
      <c r="D39" s="3"/>
      <c r="E39" s="6"/>
      <c r="F39" s="5"/>
      <c r="G39" s="3"/>
      <c r="H39" s="6"/>
      <c r="I39" s="5"/>
      <c r="J39" s="3"/>
      <c r="K39" s="6"/>
      <c r="L39" s="5"/>
      <c r="M39" s="3"/>
      <c r="N39" s="6"/>
      <c r="O39" s="5"/>
      <c r="P39" s="3"/>
      <c r="Q39" s="6"/>
      <c r="R39" s="8"/>
      <c r="S39" s="8"/>
      <c r="T39" s="8"/>
      <c r="U39" s="98"/>
      <c r="V39" s="144">
        <f t="shared" si="0"/>
        <v>0</v>
      </c>
      <c r="W39" s="156"/>
      <c r="X39" s="66"/>
      <c r="Y39" s="3"/>
      <c r="Z39" s="6"/>
      <c r="AA39" s="5"/>
      <c r="AB39" s="3"/>
      <c r="AC39" s="6"/>
      <c r="AD39" s="5"/>
      <c r="AE39" s="3"/>
      <c r="AF39" s="6"/>
      <c r="AG39" s="5"/>
      <c r="AH39" s="3"/>
      <c r="AI39" s="6"/>
      <c r="AJ39" s="5"/>
      <c r="AK39" s="3"/>
      <c r="AL39" s="6"/>
      <c r="AM39" s="8"/>
      <c r="AN39" s="8"/>
      <c r="AO39" s="98"/>
      <c r="AP39" s="98"/>
      <c r="AQ39" s="228">
        <f t="shared" si="1"/>
        <v>0</v>
      </c>
      <c r="AR39" s="228"/>
      <c r="AS39" s="169">
        <f t="shared" si="2"/>
        <v>0</v>
      </c>
      <c r="AT39" s="166"/>
    </row>
    <row r="40" spans="1:46" ht="14.25" customHeight="1">
      <c r="A40" s="159">
        <v>37</v>
      </c>
      <c r="B40" s="280" t="s">
        <v>107</v>
      </c>
      <c r="C40" s="38"/>
      <c r="D40" s="14"/>
      <c r="E40" s="39"/>
      <c r="F40" s="38"/>
      <c r="G40" s="14"/>
      <c r="H40" s="39"/>
      <c r="I40" s="38"/>
      <c r="J40" s="14"/>
      <c r="K40" s="39"/>
      <c r="L40" s="38"/>
      <c r="M40" s="14"/>
      <c r="N40" s="39"/>
      <c r="O40" s="38"/>
      <c r="P40" s="14"/>
      <c r="Q40" s="39"/>
      <c r="R40" s="54"/>
      <c r="S40" s="54"/>
      <c r="T40" s="54"/>
      <c r="U40" s="58"/>
      <c r="V40" s="144">
        <f t="shared" si="0"/>
        <v>0</v>
      </c>
      <c r="W40" s="156"/>
      <c r="X40" s="125"/>
      <c r="Y40" s="14"/>
      <c r="Z40" s="39"/>
      <c r="AA40" s="38"/>
      <c r="AB40" s="14"/>
      <c r="AC40" s="39"/>
      <c r="AD40" s="38"/>
      <c r="AE40" s="14"/>
      <c r="AF40" s="39"/>
      <c r="AG40" s="38"/>
      <c r="AH40" s="14"/>
      <c r="AI40" s="39"/>
      <c r="AJ40" s="38"/>
      <c r="AK40" s="14"/>
      <c r="AL40" s="39"/>
      <c r="AM40" s="54"/>
      <c r="AN40" s="54"/>
      <c r="AO40" s="58"/>
      <c r="AP40" s="58"/>
      <c r="AQ40" s="228">
        <f t="shared" si="1"/>
        <v>0</v>
      </c>
      <c r="AR40" s="228"/>
      <c r="AS40" s="169">
        <f t="shared" si="2"/>
        <v>0</v>
      </c>
      <c r="AT40" s="166"/>
    </row>
    <row r="41" spans="1:46" ht="14.25" customHeight="1">
      <c r="A41" s="159">
        <v>38</v>
      </c>
      <c r="B41" s="18" t="s">
        <v>13</v>
      </c>
      <c r="C41" s="5"/>
      <c r="D41" s="3"/>
      <c r="E41" s="6"/>
      <c r="F41" s="5"/>
      <c r="G41" s="3"/>
      <c r="H41" s="6"/>
      <c r="I41" s="5"/>
      <c r="J41" s="3"/>
      <c r="K41" s="6"/>
      <c r="L41" s="5"/>
      <c r="M41" s="3"/>
      <c r="N41" s="6"/>
      <c r="O41" s="5"/>
      <c r="P41" s="3"/>
      <c r="Q41" s="6"/>
      <c r="R41" s="8"/>
      <c r="S41" s="8"/>
      <c r="T41" s="8"/>
      <c r="U41" s="98"/>
      <c r="V41" s="144">
        <f t="shared" si="0"/>
        <v>0</v>
      </c>
      <c r="W41" s="81"/>
      <c r="X41" s="66"/>
      <c r="Y41" s="3"/>
      <c r="Z41" s="6"/>
      <c r="AA41" s="5"/>
      <c r="AB41" s="3"/>
      <c r="AC41" s="6"/>
      <c r="AD41" s="5"/>
      <c r="AE41" s="3"/>
      <c r="AF41" s="6"/>
      <c r="AG41" s="5"/>
      <c r="AH41" s="3"/>
      <c r="AI41" s="6"/>
      <c r="AJ41" s="5"/>
      <c r="AK41" s="3"/>
      <c r="AL41" s="6"/>
      <c r="AM41" s="8"/>
      <c r="AN41" s="8"/>
      <c r="AO41" s="98"/>
      <c r="AP41" s="98"/>
      <c r="AQ41" s="228">
        <f t="shared" si="1"/>
        <v>0</v>
      </c>
      <c r="AR41" s="228"/>
      <c r="AS41" s="169">
        <f t="shared" si="2"/>
        <v>0</v>
      </c>
      <c r="AT41" s="166"/>
    </row>
    <row r="42" spans="1:46" ht="14.25" customHeight="1" thickBot="1">
      <c r="A42" s="159">
        <v>39</v>
      </c>
      <c r="B42" s="161" t="s">
        <v>7</v>
      </c>
      <c r="C42" s="10"/>
      <c r="D42" s="11"/>
      <c r="E42" s="12"/>
      <c r="F42" s="10"/>
      <c r="G42" s="11"/>
      <c r="H42" s="12"/>
      <c r="I42" s="10"/>
      <c r="J42" s="11"/>
      <c r="K42" s="12"/>
      <c r="L42" s="10"/>
      <c r="M42" s="11"/>
      <c r="N42" s="12"/>
      <c r="O42" s="10"/>
      <c r="P42" s="11"/>
      <c r="Q42" s="12"/>
      <c r="R42" s="13"/>
      <c r="S42" s="13"/>
      <c r="T42" s="13"/>
      <c r="U42" s="99"/>
      <c r="V42" s="145">
        <f t="shared" si="0"/>
        <v>0</v>
      </c>
      <c r="W42" s="157"/>
      <c r="X42" s="132"/>
      <c r="Y42" s="11"/>
      <c r="Z42" s="12"/>
      <c r="AA42" s="10"/>
      <c r="AB42" s="11"/>
      <c r="AC42" s="12"/>
      <c r="AD42" s="10"/>
      <c r="AE42" s="11"/>
      <c r="AF42" s="12"/>
      <c r="AG42" s="10"/>
      <c r="AH42" s="11"/>
      <c r="AI42" s="12"/>
      <c r="AJ42" s="10"/>
      <c r="AK42" s="11"/>
      <c r="AL42" s="12"/>
      <c r="AM42" s="13"/>
      <c r="AN42" s="13"/>
      <c r="AO42" s="99"/>
      <c r="AP42" s="99"/>
      <c r="AQ42" s="229">
        <f t="shared" si="1"/>
        <v>0</v>
      </c>
      <c r="AR42" s="229"/>
      <c r="AS42" s="170">
        <f t="shared" si="2"/>
        <v>0</v>
      </c>
      <c r="AT42" s="167"/>
    </row>
    <row r="43" spans="1:46">
      <c r="B43" s="281"/>
    </row>
    <row r="44" spans="1:46">
      <c r="B44" s="281"/>
    </row>
    <row r="45" spans="1:46">
      <c r="B45" s="281"/>
    </row>
    <row r="46" spans="1:46">
      <c r="B46" s="281"/>
    </row>
    <row r="47" spans="1:46">
      <c r="B47" s="281"/>
    </row>
    <row r="48" spans="1:46">
      <c r="B48" s="281"/>
    </row>
    <row r="49" spans="2:2">
      <c r="B49" s="281"/>
    </row>
    <row r="50" spans="2:2">
      <c r="B50" s="281"/>
    </row>
    <row r="51" spans="2:2">
      <c r="B51" s="281"/>
    </row>
    <row r="52" spans="2:2">
      <c r="B52" s="281"/>
    </row>
  </sheetData>
  <sortState ref="B4:AT42">
    <sortCondition descending="1" ref="AS4:AS42"/>
  </sortState>
  <mergeCells count="28">
    <mergeCell ref="A1:A3"/>
    <mergeCell ref="C1:W1"/>
    <mergeCell ref="X1:AR1"/>
    <mergeCell ref="W2:W3"/>
    <mergeCell ref="X2:Z3"/>
    <mergeCell ref="AJ2:AL3"/>
    <mergeCell ref="AN2:AN3"/>
    <mergeCell ref="AP2:AP3"/>
    <mergeCell ref="AQ2:AQ3"/>
    <mergeCell ref="AR2:AR3"/>
    <mergeCell ref="F2:H3"/>
    <mergeCell ref="I2:K3"/>
    <mergeCell ref="T2:T3"/>
    <mergeCell ref="R2:R3"/>
    <mergeCell ref="AT1:AT3"/>
    <mergeCell ref="B1:B3"/>
    <mergeCell ref="S2:S3"/>
    <mergeCell ref="U2:U3"/>
    <mergeCell ref="V2:V3"/>
    <mergeCell ref="C2:E3"/>
    <mergeCell ref="L2:N3"/>
    <mergeCell ref="O2:Q3"/>
    <mergeCell ref="AG2:AI3"/>
    <mergeCell ref="AA2:AC3"/>
    <mergeCell ref="AD2:AF3"/>
    <mergeCell ref="AM2:AM3"/>
    <mergeCell ref="AO2:AO3"/>
    <mergeCell ref="AS1:AS3"/>
  </mergeCells>
  <pageMargins left="0" right="0" top="0" bottom="0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43"/>
  <sheetViews>
    <sheetView zoomScaleNormal="100" workbookViewId="0">
      <selection activeCell="BD41" sqref="BD41"/>
    </sheetView>
  </sheetViews>
  <sheetFormatPr defaultColWidth="9.140625" defaultRowHeight="15.75"/>
  <cols>
    <col min="1" max="1" width="3.42578125" style="28" customWidth="1"/>
    <col min="2" max="2" width="22.28515625" style="28" customWidth="1"/>
    <col min="3" max="8" width="3.7109375" style="7" customWidth="1"/>
    <col min="9" max="17" width="3.7109375" style="37" customWidth="1"/>
    <col min="18" max="20" width="3.7109375" style="28" customWidth="1"/>
    <col min="21" max="25" width="6.7109375" style="28" customWidth="1"/>
    <col min="26" max="26" width="8.7109375" style="28" customWidth="1"/>
    <col min="27" max="27" width="6.140625" style="28" customWidth="1"/>
    <col min="28" max="42" width="3.7109375" style="129" customWidth="1"/>
    <col min="43" max="45" width="3.7109375" style="28" customWidth="1"/>
    <col min="46" max="50" width="6.7109375" style="28" customWidth="1"/>
    <col min="51" max="51" width="8.7109375" style="28" customWidth="1"/>
    <col min="52" max="52" width="6.140625" style="28" customWidth="1"/>
    <col min="53" max="53" width="9.28515625" style="28" customWidth="1"/>
    <col min="54" max="54" width="9.28515625" style="154" customWidth="1"/>
    <col min="55" max="55" width="9.140625" style="28" customWidth="1"/>
    <col min="56" max="16384" width="9.140625" style="28"/>
  </cols>
  <sheetData>
    <row r="1" spans="1:54" ht="15.75" customHeight="1" thickBot="1">
      <c r="A1" s="420" t="s">
        <v>45</v>
      </c>
      <c r="B1" s="416" t="s">
        <v>41</v>
      </c>
      <c r="C1" s="493" t="s">
        <v>164</v>
      </c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5"/>
      <c r="AB1" s="100"/>
      <c r="AC1" s="100"/>
      <c r="AD1" s="100"/>
      <c r="AE1" s="100"/>
      <c r="AF1" s="100"/>
      <c r="AG1" s="100"/>
      <c r="AH1" s="493" t="s">
        <v>165</v>
      </c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97"/>
      <c r="BA1" s="452" t="s">
        <v>53</v>
      </c>
      <c r="BB1" s="468" t="s">
        <v>47</v>
      </c>
    </row>
    <row r="2" spans="1:54" ht="16.5" customHeight="1" thickBot="1">
      <c r="A2" s="442"/>
      <c r="B2" s="417"/>
      <c r="C2" s="487" t="s">
        <v>42</v>
      </c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9"/>
      <c r="Z2" s="460" t="s">
        <v>48</v>
      </c>
      <c r="AA2" s="460" t="s">
        <v>44</v>
      </c>
      <c r="AB2" s="146"/>
      <c r="AC2" s="146"/>
      <c r="AD2" s="146"/>
      <c r="AE2" s="146"/>
      <c r="AF2" s="146"/>
      <c r="AG2" s="146"/>
      <c r="AH2" s="502" t="s">
        <v>42</v>
      </c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488"/>
      <c r="AW2" s="488"/>
      <c r="AX2" s="488"/>
      <c r="AY2" s="452" t="s">
        <v>48</v>
      </c>
      <c r="AZ2" s="452" t="s">
        <v>44</v>
      </c>
      <c r="BA2" s="460"/>
      <c r="BB2" s="469"/>
    </row>
    <row r="3" spans="1:54" ht="16.5" customHeight="1">
      <c r="A3" s="442"/>
      <c r="B3" s="423"/>
      <c r="C3" s="542" t="s">
        <v>106</v>
      </c>
      <c r="D3" s="543"/>
      <c r="E3" s="544"/>
      <c r="F3" s="542" t="s">
        <v>103</v>
      </c>
      <c r="G3" s="543"/>
      <c r="H3" s="544"/>
      <c r="I3" s="528" t="s">
        <v>28</v>
      </c>
      <c r="J3" s="528"/>
      <c r="K3" s="529"/>
      <c r="L3" s="532" t="s">
        <v>99</v>
      </c>
      <c r="M3" s="528"/>
      <c r="N3" s="529"/>
      <c r="O3" s="532" t="s">
        <v>33</v>
      </c>
      <c r="P3" s="528"/>
      <c r="Q3" s="529"/>
      <c r="R3" s="532" t="s">
        <v>34</v>
      </c>
      <c r="S3" s="528"/>
      <c r="T3" s="529"/>
      <c r="U3" s="452" t="s">
        <v>101</v>
      </c>
      <c r="V3" s="452" t="s">
        <v>30</v>
      </c>
      <c r="W3" s="452" t="s">
        <v>54</v>
      </c>
      <c r="X3" s="452" t="s">
        <v>55</v>
      </c>
      <c r="Y3" s="534" t="s">
        <v>104</v>
      </c>
      <c r="Z3" s="460"/>
      <c r="AA3" s="536"/>
      <c r="AB3" s="542" t="s">
        <v>106</v>
      </c>
      <c r="AC3" s="543"/>
      <c r="AD3" s="544"/>
      <c r="AE3" s="542" t="s">
        <v>103</v>
      </c>
      <c r="AF3" s="543"/>
      <c r="AG3" s="544"/>
      <c r="AH3" s="532" t="s">
        <v>28</v>
      </c>
      <c r="AI3" s="528"/>
      <c r="AJ3" s="537"/>
      <c r="AK3" s="532" t="s">
        <v>99</v>
      </c>
      <c r="AL3" s="528"/>
      <c r="AM3" s="550"/>
      <c r="AN3" s="532" t="s">
        <v>33</v>
      </c>
      <c r="AO3" s="528"/>
      <c r="AP3" s="529"/>
      <c r="AQ3" s="532" t="s">
        <v>34</v>
      </c>
      <c r="AR3" s="528"/>
      <c r="AS3" s="529"/>
      <c r="AT3" s="452" t="s">
        <v>101</v>
      </c>
      <c r="AU3" s="452" t="s">
        <v>30</v>
      </c>
      <c r="AV3" s="452" t="s">
        <v>54</v>
      </c>
      <c r="AW3" s="452" t="s">
        <v>55</v>
      </c>
      <c r="AX3" s="534" t="s">
        <v>104</v>
      </c>
      <c r="AY3" s="460"/>
      <c r="AZ3" s="460"/>
      <c r="BA3" s="460"/>
      <c r="BB3" s="469"/>
    </row>
    <row r="4" spans="1:54" ht="23.25" customHeight="1" thickBot="1">
      <c r="A4" s="442"/>
      <c r="B4" s="423"/>
      <c r="C4" s="545"/>
      <c r="D4" s="546"/>
      <c r="E4" s="547"/>
      <c r="F4" s="412"/>
      <c r="G4" s="548"/>
      <c r="H4" s="549"/>
      <c r="I4" s="530"/>
      <c r="J4" s="530"/>
      <c r="K4" s="531"/>
      <c r="L4" s="533"/>
      <c r="M4" s="530"/>
      <c r="N4" s="531"/>
      <c r="O4" s="533"/>
      <c r="P4" s="530"/>
      <c r="Q4" s="531"/>
      <c r="R4" s="533"/>
      <c r="S4" s="530"/>
      <c r="T4" s="531"/>
      <c r="U4" s="460"/>
      <c r="V4" s="453"/>
      <c r="W4" s="460"/>
      <c r="X4" s="453"/>
      <c r="Y4" s="535"/>
      <c r="Z4" s="460"/>
      <c r="AA4" s="536"/>
      <c r="AB4" s="412"/>
      <c r="AC4" s="548"/>
      <c r="AD4" s="549"/>
      <c r="AE4" s="412"/>
      <c r="AF4" s="548"/>
      <c r="AG4" s="549"/>
      <c r="AH4" s="538"/>
      <c r="AI4" s="539"/>
      <c r="AJ4" s="540"/>
      <c r="AK4" s="533"/>
      <c r="AL4" s="530"/>
      <c r="AM4" s="551"/>
      <c r="AN4" s="533"/>
      <c r="AO4" s="530"/>
      <c r="AP4" s="531"/>
      <c r="AQ4" s="533"/>
      <c r="AR4" s="530"/>
      <c r="AS4" s="531"/>
      <c r="AT4" s="453"/>
      <c r="AU4" s="453"/>
      <c r="AV4" s="453"/>
      <c r="AW4" s="453"/>
      <c r="AX4" s="541"/>
      <c r="AY4" s="460"/>
      <c r="AZ4" s="460"/>
      <c r="BA4" s="460"/>
      <c r="BB4" s="469"/>
    </row>
    <row r="5" spans="1:54" ht="14.25" customHeight="1">
      <c r="A5" s="53">
        <v>1</v>
      </c>
      <c r="B5" s="236" t="s">
        <v>18</v>
      </c>
      <c r="C5" s="78">
        <v>146</v>
      </c>
      <c r="D5" s="79">
        <v>106</v>
      </c>
      <c r="E5" s="80">
        <v>100</v>
      </c>
      <c r="F5" s="78">
        <v>143</v>
      </c>
      <c r="G5" s="79">
        <v>140</v>
      </c>
      <c r="H5" s="80">
        <v>126</v>
      </c>
      <c r="I5" s="78">
        <v>150</v>
      </c>
      <c r="J5" s="79">
        <v>118</v>
      </c>
      <c r="K5" s="80">
        <v>110</v>
      </c>
      <c r="L5" s="78">
        <v>130</v>
      </c>
      <c r="M5" s="127">
        <v>128</v>
      </c>
      <c r="N5" s="257">
        <v>101</v>
      </c>
      <c r="O5" s="127">
        <v>126</v>
      </c>
      <c r="P5" s="127">
        <v>109</v>
      </c>
      <c r="Q5" s="127">
        <v>89</v>
      </c>
      <c r="R5" s="78">
        <v>122</v>
      </c>
      <c r="S5" s="79">
        <v>114</v>
      </c>
      <c r="T5" s="79">
        <v>111</v>
      </c>
      <c r="U5" s="110">
        <v>420</v>
      </c>
      <c r="V5" s="110">
        <v>450</v>
      </c>
      <c r="W5" s="110">
        <v>225</v>
      </c>
      <c r="X5" s="153">
        <v>210</v>
      </c>
      <c r="Y5" s="153">
        <v>75</v>
      </c>
      <c r="Z5" s="247">
        <f t="shared" ref="Z5:Z43" si="0">C5+D5+E5+F5+G5+H5+I5+J5+K5+L5+M5+N5+O5+P5+Q5+R5+S5+T5+U5+V5+W5+X5+Y5</f>
        <v>3549</v>
      </c>
      <c r="AA5" s="248">
        <v>3</v>
      </c>
      <c r="AB5" s="184">
        <v>150</v>
      </c>
      <c r="AC5" s="69">
        <v>140</v>
      </c>
      <c r="AD5" s="70">
        <v>99</v>
      </c>
      <c r="AE5" s="68">
        <v>150</v>
      </c>
      <c r="AF5" s="69">
        <v>130</v>
      </c>
      <c r="AG5" s="70">
        <v>102</v>
      </c>
      <c r="AH5" s="78">
        <v>143</v>
      </c>
      <c r="AI5" s="127">
        <v>113</v>
      </c>
      <c r="AJ5" s="128">
        <v>90</v>
      </c>
      <c r="AK5" s="78">
        <v>150</v>
      </c>
      <c r="AL5" s="79">
        <v>130</v>
      </c>
      <c r="AM5" s="128">
        <v>101</v>
      </c>
      <c r="AN5" s="78">
        <v>150</v>
      </c>
      <c r="AO5" s="79">
        <v>111</v>
      </c>
      <c r="AP5" s="80">
        <v>80</v>
      </c>
      <c r="AQ5" s="127">
        <v>150</v>
      </c>
      <c r="AR5" s="79">
        <v>128</v>
      </c>
      <c r="AS5" s="80"/>
      <c r="AT5" s="104">
        <v>310</v>
      </c>
      <c r="AU5" s="104">
        <v>450</v>
      </c>
      <c r="AV5" s="110">
        <v>225</v>
      </c>
      <c r="AW5" s="153">
        <v>250</v>
      </c>
      <c r="AX5" s="153">
        <v>75</v>
      </c>
      <c r="AY5" s="249">
        <f t="shared" ref="AY5:AY43" si="1">AB5+AC5+AD5+AE5+AF5+AG5+AH5+AI5+AJ5+AK5+AL5+AM5+AN5+AO5+AP5+AQ5+AR5+AS5+AT5+AU5+AV5+AW5+AX5</f>
        <v>3427</v>
      </c>
      <c r="AZ5" s="248">
        <v>2</v>
      </c>
      <c r="BA5" s="272">
        <f t="shared" ref="BA5:BA43" si="2">Z5+AY5</f>
        <v>6976</v>
      </c>
      <c r="BB5" s="274" t="s">
        <v>121</v>
      </c>
    </row>
    <row r="6" spans="1:54" ht="14.25" customHeight="1">
      <c r="A6" s="54">
        <v>2</v>
      </c>
      <c r="B6" s="237" t="s">
        <v>2</v>
      </c>
      <c r="C6" s="140">
        <v>140</v>
      </c>
      <c r="D6" s="141">
        <v>134</v>
      </c>
      <c r="E6" s="142">
        <v>120</v>
      </c>
      <c r="F6" s="140">
        <v>118</v>
      </c>
      <c r="G6" s="141">
        <v>114</v>
      </c>
      <c r="H6" s="142">
        <v>104</v>
      </c>
      <c r="I6" s="5">
        <v>105</v>
      </c>
      <c r="J6" s="3">
        <v>100</v>
      </c>
      <c r="K6" s="6">
        <v>93</v>
      </c>
      <c r="L6" s="5">
        <v>122</v>
      </c>
      <c r="M6" s="66">
        <v>99</v>
      </c>
      <c r="N6" s="85">
        <v>85</v>
      </c>
      <c r="O6" s="66">
        <v>137</v>
      </c>
      <c r="P6" s="66">
        <v>107</v>
      </c>
      <c r="Q6" s="66">
        <v>92</v>
      </c>
      <c r="R6" s="5">
        <v>120</v>
      </c>
      <c r="S6" s="3">
        <v>106</v>
      </c>
      <c r="T6" s="3"/>
      <c r="U6" s="8">
        <v>450</v>
      </c>
      <c r="V6" s="8">
        <v>420</v>
      </c>
      <c r="W6" s="8">
        <v>125</v>
      </c>
      <c r="X6" s="98">
        <v>310</v>
      </c>
      <c r="Y6" s="98">
        <v>225</v>
      </c>
      <c r="Z6" s="250">
        <f t="shared" si="0"/>
        <v>3426</v>
      </c>
      <c r="AA6" s="251">
        <v>4</v>
      </c>
      <c r="AB6" s="71">
        <v>105</v>
      </c>
      <c r="AC6" s="32">
        <v>98</v>
      </c>
      <c r="AD6" s="33">
        <v>97</v>
      </c>
      <c r="AE6" s="31">
        <v>115</v>
      </c>
      <c r="AF6" s="32">
        <v>104</v>
      </c>
      <c r="AG6" s="33">
        <v>90</v>
      </c>
      <c r="AH6" s="5">
        <v>107</v>
      </c>
      <c r="AI6" s="66">
        <v>103</v>
      </c>
      <c r="AJ6" s="101">
        <v>101</v>
      </c>
      <c r="AK6" s="5">
        <v>137</v>
      </c>
      <c r="AL6" s="3">
        <v>113</v>
      </c>
      <c r="AM6" s="101">
        <v>112</v>
      </c>
      <c r="AN6" s="5">
        <v>146</v>
      </c>
      <c r="AO6" s="3">
        <v>116</v>
      </c>
      <c r="AP6" s="6">
        <v>114</v>
      </c>
      <c r="AQ6" s="66">
        <v>118</v>
      </c>
      <c r="AR6" s="3">
        <v>114</v>
      </c>
      <c r="AS6" s="6">
        <v>110</v>
      </c>
      <c r="AT6" s="150">
        <v>200</v>
      </c>
      <c r="AU6" s="150">
        <v>270</v>
      </c>
      <c r="AV6" s="8">
        <v>125</v>
      </c>
      <c r="AW6" s="98">
        <v>390</v>
      </c>
      <c r="AX6" s="98">
        <v>225</v>
      </c>
      <c r="AY6" s="252">
        <f t="shared" si="1"/>
        <v>3210</v>
      </c>
      <c r="AZ6" s="251">
        <v>4</v>
      </c>
      <c r="BA6" s="84">
        <f t="shared" si="2"/>
        <v>6636</v>
      </c>
      <c r="BB6" s="275" t="s">
        <v>122</v>
      </c>
    </row>
    <row r="7" spans="1:54" ht="14.25" customHeight="1">
      <c r="A7" s="54">
        <v>3</v>
      </c>
      <c r="B7" s="237" t="s">
        <v>0</v>
      </c>
      <c r="C7" s="38">
        <v>143</v>
      </c>
      <c r="D7" s="14">
        <v>132</v>
      </c>
      <c r="E7" s="39">
        <v>130</v>
      </c>
      <c r="F7" s="38">
        <v>134</v>
      </c>
      <c r="G7" s="14">
        <v>116</v>
      </c>
      <c r="H7" s="39">
        <v>115</v>
      </c>
      <c r="I7" s="38">
        <v>132</v>
      </c>
      <c r="J7" s="14">
        <v>130</v>
      </c>
      <c r="K7" s="39">
        <v>124</v>
      </c>
      <c r="L7" s="38">
        <v>132</v>
      </c>
      <c r="M7" s="125">
        <v>120</v>
      </c>
      <c r="N7" s="164">
        <v>115</v>
      </c>
      <c r="O7" s="125">
        <v>132</v>
      </c>
      <c r="P7" s="125">
        <v>120</v>
      </c>
      <c r="Q7" s="125">
        <v>102</v>
      </c>
      <c r="R7" s="38">
        <v>150</v>
      </c>
      <c r="S7" s="14">
        <v>146</v>
      </c>
      <c r="T7" s="14">
        <v>132</v>
      </c>
      <c r="U7" s="54">
        <v>360</v>
      </c>
      <c r="V7" s="54">
        <v>290</v>
      </c>
      <c r="W7" s="54">
        <v>155</v>
      </c>
      <c r="X7" s="58">
        <v>360</v>
      </c>
      <c r="Y7" s="58">
        <v>115</v>
      </c>
      <c r="Z7" s="250">
        <f t="shared" si="0"/>
        <v>3585</v>
      </c>
      <c r="AA7" s="251">
        <v>2</v>
      </c>
      <c r="AB7" s="71">
        <v>143</v>
      </c>
      <c r="AC7" s="32">
        <v>122</v>
      </c>
      <c r="AD7" s="33">
        <v>113</v>
      </c>
      <c r="AE7" s="31">
        <v>146</v>
      </c>
      <c r="AF7" s="32">
        <v>116</v>
      </c>
      <c r="AG7" s="33">
        <v>105</v>
      </c>
      <c r="AH7" s="38">
        <v>118</v>
      </c>
      <c r="AI7" s="125">
        <v>100</v>
      </c>
      <c r="AJ7" s="16">
        <v>91</v>
      </c>
      <c r="AK7" s="38">
        <v>116</v>
      </c>
      <c r="AL7" s="14">
        <v>96</v>
      </c>
      <c r="AM7" s="16">
        <v>93</v>
      </c>
      <c r="AN7" s="38">
        <v>115</v>
      </c>
      <c r="AO7" s="14">
        <v>104</v>
      </c>
      <c r="AP7" s="39">
        <v>84</v>
      </c>
      <c r="AQ7" s="125">
        <v>140</v>
      </c>
      <c r="AR7" s="14">
        <v>105</v>
      </c>
      <c r="AS7" s="39"/>
      <c r="AT7" s="253">
        <v>220</v>
      </c>
      <c r="AU7" s="253">
        <v>390</v>
      </c>
      <c r="AV7" s="54">
        <v>155</v>
      </c>
      <c r="AW7" s="58">
        <v>190</v>
      </c>
      <c r="AX7" s="58">
        <v>115</v>
      </c>
      <c r="AY7" s="252">
        <f t="shared" si="1"/>
        <v>2977</v>
      </c>
      <c r="AZ7" s="251">
        <v>5</v>
      </c>
      <c r="BA7" s="84">
        <f t="shared" si="2"/>
        <v>6562</v>
      </c>
      <c r="BB7" s="275" t="s">
        <v>123</v>
      </c>
    </row>
    <row r="8" spans="1:54" ht="14.25" customHeight="1">
      <c r="A8" s="54">
        <v>4</v>
      </c>
      <c r="B8" s="237" t="s">
        <v>94</v>
      </c>
      <c r="C8" s="137">
        <v>107</v>
      </c>
      <c r="D8" s="138">
        <v>71</v>
      </c>
      <c r="E8" s="139">
        <v>63</v>
      </c>
      <c r="F8" s="137">
        <v>128</v>
      </c>
      <c r="G8" s="138">
        <v>107</v>
      </c>
      <c r="H8" s="139">
        <v>99</v>
      </c>
      <c r="I8" s="34">
        <v>146</v>
      </c>
      <c r="J8" s="35">
        <v>114</v>
      </c>
      <c r="K8" s="36">
        <v>102</v>
      </c>
      <c r="L8" s="34">
        <v>137</v>
      </c>
      <c r="M8" s="73">
        <v>109</v>
      </c>
      <c r="N8" s="259">
        <v>76</v>
      </c>
      <c r="O8" s="73">
        <v>140</v>
      </c>
      <c r="P8" s="73">
        <v>114</v>
      </c>
      <c r="Q8" s="73"/>
      <c r="R8" s="34">
        <v>143</v>
      </c>
      <c r="S8" s="35">
        <v>116</v>
      </c>
      <c r="T8" s="35"/>
      <c r="U8" s="106">
        <v>250</v>
      </c>
      <c r="V8" s="106">
        <v>310</v>
      </c>
      <c r="W8" s="106">
        <v>180</v>
      </c>
      <c r="X8" s="108">
        <v>230</v>
      </c>
      <c r="Y8" s="108">
        <v>195</v>
      </c>
      <c r="Z8" s="250">
        <f t="shared" si="0"/>
        <v>2937</v>
      </c>
      <c r="AA8" s="251">
        <v>5</v>
      </c>
      <c r="AB8" s="71">
        <v>128</v>
      </c>
      <c r="AC8" s="32">
        <v>126</v>
      </c>
      <c r="AD8" s="33">
        <v>111</v>
      </c>
      <c r="AE8" s="31">
        <v>143</v>
      </c>
      <c r="AF8" s="32">
        <v>134</v>
      </c>
      <c r="AG8" s="33">
        <v>122</v>
      </c>
      <c r="AH8" s="5">
        <v>137</v>
      </c>
      <c r="AI8" s="66">
        <v>126</v>
      </c>
      <c r="AJ8" s="101">
        <v>99</v>
      </c>
      <c r="AK8" s="5">
        <v>128</v>
      </c>
      <c r="AL8" s="3">
        <v>115</v>
      </c>
      <c r="AM8" s="101">
        <v>108</v>
      </c>
      <c r="AN8" s="5">
        <v>126</v>
      </c>
      <c r="AO8" s="3">
        <v>112</v>
      </c>
      <c r="AP8" s="6">
        <v>97</v>
      </c>
      <c r="AQ8" s="66">
        <v>122</v>
      </c>
      <c r="AR8" s="3">
        <v>115</v>
      </c>
      <c r="AS8" s="6">
        <v>112</v>
      </c>
      <c r="AT8" s="150">
        <v>390</v>
      </c>
      <c r="AU8" s="150">
        <v>310</v>
      </c>
      <c r="AV8" s="8">
        <v>180</v>
      </c>
      <c r="AW8" s="98">
        <v>360</v>
      </c>
      <c r="AX8" s="98">
        <v>195</v>
      </c>
      <c r="AY8" s="252">
        <f t="shared" si="1"/>
        <v>3596</v>
      </c>
      <c r="AZ8" s="251">
        <v>1</v>
      </c>
      <c r="BA8" s="84">
        <f t="shared" si="2"/>
        <v>6533</v>
      </c>
      <c r="BB8" s="275" t="s">
        <v>124</v>
      </c>
    </row>
    <row r="9" spans="1:54" ht="14.25" customHeight="1">
      <c r="A9" s="54">
        <v>5</v>
      </c>
      <c r="B9" s="237" t="s">
        <v>11</v>
      </c>
      <c r="C9" s="38">
        <v>128</v>
      </c>
      <c r="D9" s="14">
        <v>126</v>
      </c>
      <c r="E9" s="39">
        <v>110</v>
      </c>
      <c r="F9" s="38">
        <v>122</v>
      </c>
      <c r="G9" s="14">
        <v>111</v>
      </c>
      <c r="H9" s="39">
        <v>108</v>
      </c>
      <c r="I9" s="38">
        <v>140</v>
      </c>
      <c r="J9" s="14">
        <v>126</v>
      </c>
      <c r="K9" s="39">
        <v>116</v>
      </c>
      <c r="L9" s="38">
        <v>150</v>
      </c>
      <c r="M9" s="125">
        <v>143</v>
      </c>
      <c r="N9" s="164">
        <v>126</v>
      </c>
      <c r="O9" s="125">
        <v>150</v>
      </c>
      <c r="P9" s="125">
        <v>146</v>
      </c>
      <c r="Q9" s="125">
        <v>130</v>
      </c>
      <c r="R9" s="38">
        <v>140</v>
      </c>
      <c r="S9" s="14">
        <v>137</v>
      </c>
      <c r="T9" s="14">
        <v>130</v>
      </c>
      <c r="U9" s="54">
        <v>270</v>
      </c>
      <c r="V9" s="54">
        <v>390</v>
      </c>
      <c r="W9" s="54">
        <v>195</v>
      </c>
      <c r="X9" s="58">
        <v>420</v>
      </c>
      <c r="Y9" s="58">
        <v>155</v>
      </c>
      <c r="Z9" s="250">
        <f t="shared" si="0"/>
        <v>3769</v>
      </c>
      <c r="AA9" s="251">
        <v>1</v>
      </c>
      <c r="AB9" s="71">
        <v>130</v>
      </c>
      <c r="AC9" s="32">
        <v>87</v>
      </c>
      <c r="AD9" s="33">
        <v>60</v>
      </c>
      <c r="AE9" s="31">
        <v>94</v>
      </c>
      <c r="AF9" s="32">
        <v>77</v>
      </c>
      <c r="AG9" s="33">
        <v>63</v>
      </c>
      <c r="AH9" s="38">
        <v>102</v>
      </c>
      <c r="AI9" s="125">
        <v>79</v>
      </c>
      <c r="AJ9" s="16">
        <v>67</v>
      </c>
      <c r="AK9" s="38">
        <v>124</v>
      </c>
      <c r="AL9" s="14">
        <v>72</v>
      </c>
      <c r="AM9" s="16">
        <v>42</v>
      </c>
      <c r="AN9" s="38">
        <v>124</v>
      </c>
      <c r="AO9" s="14">
        <v>66</v>
      </c>
      <c r="AP9" s="39">
        <v>40</v>
      </c>
      <c r="AQ9" s="125">
        <v>146</v>
      </c>
      <c r="AR9" s="14">
        <v>111</v>
      </c>
      <c r="AS9" s="39"/>
      <c r="AT9" s="150">
        <v>290</v>
      </c>
      <c r="AU9" s="150">
        <v>360</v>
      </c>
      <c r="AV9" s="54">
        <v>195</v>
      </c>
      <c r="AW9" s="58"/>
      <c r="AX9" s="58">
        <v>155</v>
      </c>
      <c r="AY9" s="252">
        <f t="shared" si="1"/>
        <v>2484</v>
      </c>
      <c r="AZ9" s="251">
        <v>9</v>
      </c>
      <c r="BA9" s="84">
        <f t="shared" si="2"/>
        <v>6253</v>
      </c>
      <c r="BB9" s="275" t="s">
        <v>125</v>
      </c>
    </row>
    <row r="10" spans="1:54" ht="14.25" customHeight="1">
      <c r="A10" s="54">
        <v>6</v>
      </c>
      <c r="B10" s="237" t="s">
        <v>14</v>
      </c>
      <c r="C10" s="137">
        <v>109</v>
      </c>
      <c r="D10" s="138">
        <v>105</v>
      </c>
      <c r="E10" s="139">
        <v>102</v>
      </c>
      <c r="F10" s="137">
        <v>132</v>
      </c>
      <c r="G10" s="138">
        <v>109</v>
      </c>
      <c r="H10" s="139">
        <v>96</v>
      </c>
      <c r="I10" s="5">
        <v>99</v>
      </c>
      <c r="J10" s="3">
        <v>91</v>
      </c>
      <c r="K10" s="6">
        <v>82</v>
      </c>
      <c r="L10" s="5">
        <v>111</v>
      </c>
      <c r="M10" s="66">
        <v>106</v>
      </c>
      <c r="N10" s="85">
        <v>100</v>
      </c>
      <c r="O10" s="66">
        <v>110</v>
      </c>
      <c r="P10" s="66">
        <v>95</v>
      </c>
      <c r="Q10" s="66">
        <v>94</v>
      </c>
      <c r="R10" s="5"/>
      <c r="S10" s="3"/>
      <c r="T10" s="3"/>
      <c r="U10" s="8">
        <v>230</v>
      </c>
      <c r="V10" s="8">
        <v>210</v>
      </c>
      <c r="W10" s="8">
        <v>110</v>
      </c>
      <c r="X10" s="98">
        <v>200</v>
      </c>
      <c r="Y10" s="98">
        <v>105</v>
      </c>
      <c r="Z10" s="250">
        <f t="shared" si="0"/>
        <v>2396</v>
      </c>
      <c r="AA10" s="251">
        <v>10</v>
      </c>
      <c r="AB10" s="71">
        <v>137</v>
      </c>
      <c r="AC10" s="32">
        <v>112</v>
      </c>
      <c r="AD10" s="33">
        <v>107</v>
      </c>
      <c r="AE10" s="31">
        <v>140</v>
      </c>
      <c r="AF10" s="32">
        <v>128</v>
      </c>
      <c r="AG10" s="33">
        <v>109</v>
      </c>
      <c r="AH10" s="34">
        <v>132</v>
      </c>
      <c r="AI10" s="73">
        <v>111</v>
      </c>
      <c r="AJ10" s="176">
        <v>104</v>
      </c>
      <c r="AK10" s="34">
        <v>134</v>
      </c>
      <c r="AL10" s="35">
        <v>110</v>
      </c>
      <c r="AM10" s="176">
        <v>107</v>
      </c>
      <c r="AN10" s="34">
        <v>122</v>
      </c>
      <c r="AO10" s="35">
        <v>109</v>
      </c>
      <c r="AP10" s="36">
        <v>107</v>
      </c>
      <c r="AQ10" s="73">
        <v>126</v>
      </c>
      <c r="AR10" s="35">
        <v>104</v>
      </c>
      <c r="AS10" s="36"/>
      <c r="AT10" s="150">
        <v>420</v>
      </c>
      <c r="AU10" s="150">
        <v>330</v>
      </c>
      <c r="AV10" s="106">
        <v>110</v>
      </c>
      <c r="AW10" s="108">
        <v>310</v>
      </c>
      <c r="AX10" s="108">
        <v>105</v>
      </c>
      <c r="AY10" s="252">
        <f t="shared" si="1"/>
        <v>3274</v>
      </c>
      <c r="AZ10" s="251">
        <v>3</v>
      </c>
      <c r="BA10" s="84">
        <f t="shared" si="2"/>
        <v>5670</v>
      </c>
      <c r="BB10" s="275" t="s">
        <v>126</v>
      </c>
    </row>
    <row r="11" spans="1:54" ht="14.25" customHeight="1">
      <c r="A11" s="54">
        <v>7</v>
      </c>
      <c r="B11" s="237" t="s">
        <v>16</v>
      </c>
      <c r="C11" s="38">
        <v>98</v>
      </c>
      <c r="D11" s="14">
        <v>85</v>
      </c>
      <c r="E11" s="39">
        <v>82</v>
      </c>
      <c r="F11" s="38">
        <v>146</v>
      </c>
      <c r="G11" s="14">
        <v>101</v>
      </c>
      <c r="H11" s="39">
        <v>72</v>
      </c>
      <c r="I11" s="38">
        <v>134</v>
      </c>
      <c r="J11" s="14">
        <v>75</v>
      </c>
      <c r="K11" s="39">
        <v>57</v>
      </c>
      <c r="L11" s="38">
        <v>140</v>
      </c>
      <c r="M11" s="125">
        <v>116</v>
      </c>
      <c r="N11" s="164">
        <v>58</v>
      </c>
      <c r="O11" s="125">
        <v>143</v>
      </c>
      <c r="P11" s="125">
        <v>113</v>
      </c>
      <c r="Q11" s="125"/>
      <c r="R11" s="38">
        <v>134</v>
      </c>
      <c r="S11" s="14"/>
      <c r="T11" s="14"/>
      <c r="U11" s="54">
        <v>290</v>
      </c>
      <c r="V11" s="54">
        <v>170</v>
      </c>
      <c r="W11" s="54">
        <v>100</v>
      </c>
      <c r="X11" s="58">
        <v>450</v>
      </c>
      <c r="Y11" s="58">
        <v>180</v>
      </c>
      <c r="Z11" s="250">
        <f t="shared" si="0"/>
        <v>2744</v>
      </c>
      <c r="AA11" s="251">
        <v>6</v>
      </c>
      <c r="AB11" s="71">
        <v>106</v>
      </c>
      <c r="AC11" s="32">
        <v>94</v>
      </c>
      <c r="AD11" s="33">
        <v>93</v>
      </c>
      <c r="AE11" s="31">
        <v>120</v>
      </c>
      <c r="AF11" s="32">
        <v>118</v>
      </c>
      <c r="AG11" s="33">
        <v>101</v>
      </c>
      <c r="AH11" s="38">
        <v>128</v>
      </c>
      <c r="AI11" s="125">
        <v>96</v>
      </c>
      <c r="AJ11" s="16">
        <v>95</v>
      </c>
      <c r="AK11" s="38">
        <v>118</v>
      </c>
      <c r="AL11" s="14">
        <v>98</v>
      </c>
      <c r="AM11" s="16">
        <v>77</v>
      </c>
      <c r="AN11" s="38">
        <v>106</v>
      </c>
      <c r="AO11" s="14">
        <v>90</v>
      </c>
      <c r="AP11" s="39">
        <v>86</v>
      </c>
      <c r="AQ11" s="125">
        <v>102</v>
      </c>
      <c r="AR11" s="14"/>
      <c r="AS11" s="39"/>
      <c r="AT11" s="253">
        <v>360</v>
      </c>
      <c r="AU11" s="253">
        <v>220</v>
      </c>
      <c r="AV11" s="54">
        <v>100</v>
      </c>
      <c r="AW11" s="58">
        <v>290</v>
      </c>
      <c r="AX11" s="58">
        <v>180</v>
      </c>
      <c r="AY11" s="252">
        <f t="shared" si="1"/>
        <v>2778</v>
      </c>
      <c r="AZ11" s="251">
        <v>7</v>
      </c>
      <c r="BA11" s="84">
        <f t="shared" si="2"/>
        <v>5522</v>
      </c>
      <c r="BB11" s="275" t="s">
        <v>127</v>
      </c>
    </row>
    <row r="12" spans="1:54" ht="14.25" customHeight="1">
      <c r="A12" s="54">
        <v>8</v>
      </c>
      <c r="B12" s="237" t="s">
        <v>3</v>
      </c>
      <c r="C12" s="137">
        <v>122</v>
      </c>
      <c r="D12" s="138">
        <v>116</v>
      </c>
      <c r="E12" s="139">
        <v>92</v>
      </c>
      <c r="F12" s="137">
        <v>105</v>
      </c>
      <c r="G12" s="138">
        <v>85</v>
      </c>
      <c r="H12" s="139">
        <v>81</v>
      </c>
      <c r="I12" s="5">
        <v>143</v>
      </c>
      <c r="J12" s="3">
        <v>81</v>
      </c>
      <c r="K12" s="6">
        <v>73</v>
      </c>
      <c r="L12" s="5">
        <v>107</v>
      </c>
      <c r="M12" s="66">
        <v>65</v>
      </c>
      <c r="N12" s="85">
        <v>59</v>
      </c>
      <c r="O12" s="66">
        <v>90</v>
      </c>
      <c r="P12" s="66"/>
      <c r="Q12" s="66"/>
      <c r="R12" s="5">
        <v>103</v>
      </c>
      <c r="S12" s="3"/>
      <c r="T12" s="3"/>
      <c r="U12" s="8">
        <v>390</v>
      </c>
      <c r="V12" s="8">
        <v>250</v>
      </c>
      <c r="W12" s="8">
        <v>75</v>
      </c>
      <c r="X12" s="98">
        <v>220</v>
      </c>
      <c r="Y12" s="98">
        <v>145</v>
      </c>
      <c r="Z12" s="250">
        <f t="shared" si="0"/>
        <v>2402</v>
      </c>
      <c r="AA12" s="251">
        <v>9</v>
      </c>
      <c r="AB12" s="71">
        <v>134</v>
      </c>
      <c r="AC12" s="32">
        <v>108</v>
      </c>
      <c r="AD12" s="33"/>
      <c r="AE12" s="31">
        <v>112</v>
      </c>
      <c r="AF12" s="32">
        <v>92</v>
      </c>
      <c r="AG12" s="33"/>
      <c r="AH12" s="34">
        <v>112</v>
      </c>
      <c r="AI12" s="73">
        <v>108</v>
      </c>
      <c r="AJ12" s="176">
        <v>105</v>
      </c>
      <c r="AK12" s="34">
        <v>114</v>
      </c>
      <c r="AL12" s="35">
        <v>100</v>
      </c>
      <c r="AM12" s="176">
        <v>87</v>
      </c>
      <c r="AN12" s="34">
        <v>128</v>
      </c>
      <c r="AO12" s="35">
        <v>110</v>
      </c>
      <c r="AP12" s="36">
        <v>93</v>
      </c>
      <c r="AQ12" s="73">
        <v>134</v>
      </c>
      <c r="AR12" s="35">
        <v>113</v>
      </c>
      <c r="AS12" s="36"/>
      <c r="AT12" s="150">
        <v>300</v>
      </c>
      <c r="AU12" s="150">
        <v>290</v>
      </c>
      <c r="AV12" s="106">
        <v>75</v>
      </c>
      <c r="AW12" s="108">
        <v>420</v>
      </c>
      <c r="AX12" s="108">
        <v>145</v>
      </c>
      <c r="AY12" s="252">
        <f t="shared" si="1"/>
        <v>2880</v>
      </c>
      <c r="AZ12" s="251">
        <v>6</v>
      </c>
      <c r="BA12" s="84">
        <f t="shared" si="2"/>
        <v>5282</v>
      </c>
      <c r="BB12" s="275" t="s">
        <v>128</v>
      </c>
    </row>
    <row r="13" spans="1:54" ht="14.25" customHeight="1">
      <c r="A13" s="54">
        <v>9</v>
      </c>
      <c r="B13" s="237" t="s">
        <v>12</v>
      </c>
      <c r="C13" s="137"/>
      <c r="D13" s="138"/>
      <c r="E13" s="139"/>
      <c r="F13" s="137"/>
      <c r="G13" s="138"/>
      <c r="H13" s="139"/>
      <c r="I13" s="5">
        <v>120</v>
      </c>
      <c r="J13" s="3">
        <v>113</v>
      </c>
      <c r="K13" s="6">
        <v>111</v>
      </c>
      <c r="L13" s="5">
        <v>134</v>
      </c>
      <c r="M13" s="66">
        <v>112</v>
      </c>
      <c r="N13" s="85">
        <v>97</v>
      </c>
      <c r="O13" s="66">
        <v>111</v>
      </c>
      <c r="P13" s="66">
        <v>105</v>
      </c>
      <c r="Q13" s="66">
        <v>104</v>
      </c>
      <c r="R13" s="5">
        <v>118</v>
      </c>
      <c r="S13" s="3">
        <v>109</v>
      </c>
      <c r="T13" s="3">
        <v>108</v>
      </c>
      <c r="U13" s="8"/>
      <c r="V13" s="8">
        <v>360</v>
      </c>
      <c r="W13" s="8">
        <v>165</v>
      </c>
      <c r="X13" s="98">
        <v>330</v>
      </c>
      <c r="Y13" s="98">
        <v>110</v>
      </c>
      <c r="Z13" s="250">
        <f t="shared" si="0"/>
        <v>2307</v>
      </c>
      <c r="AA13" s="251">
        <v>11</v>
      </c>
      <c r="AB13" s="71"/>
      <c r="AC13" s="32"/>
      <c r="AD13" s="33"/>
      <c r="AE13" s="31"/>
      <c r="AF13" s="32"/>
      <c r="AG13" s="33"/>
      <c r="AH13" s="31">
        <v>122</v>
      </c>
      <c r="AI13" s="71">
        <v>116</v>
      </c>
      <c r="AJ13" s="174">
        <v>114</v>
      </c>
      <c r="AK13" s="31">
        <v>122</v>
      </c>
      <c r="AL13" s="32">
        <v>111</v>
      </c>
      <c r="AM13" s="174">
        <v>103</v>
      </c>
      <c r="AN13" s="31">
        <v>140</v>
      </c>
      <c r="AO13" s="32">
        <v>130</v>
      </c>
      <c r="AP13" s="33">
        <v>118</v>
      </c>
      <c r="AQ13" s="71">
        <v>132</v>
      </c>
      <c r="AR13" s="32">
        <v>130</v>
      </c>
      <c r="AS13" s="33">
        <v>110</v>
      </c>
      <c r="AT13" s="150"/>
      <c r="AU13" s="150">
        <v>420</v>
      </c>
      <c r="AV13" s="105">
        <v>165</v>
      </c>
      <c r="AW13" s="107">
        <v>220</v>
      </c>
      <c r="AX13" s="107">
        <v>110</v>
      </c>
      <c r="AY13" s="252">
        <f t="shared" si="1"/>
        <v>2363</v>
      </c>
      <c r="AZ13" s="251">
        <v>10</v>
      </c>
      <c r="BA13" s="84">
        <f t="shared" si="2"/>
        <v>4670</v>
      </c>
      <c r="BB13" s="275" t="s">
        <v>129</v>
      </c>
    </row>
    <row r="14" spans="1:54" ht="14.25" customHeight="1">
      <c r="A14" s="54">
        <v>10</v>
      </c>
      <c r="B14" s="237" t="s">
        <v>5</v>
      </c>
      <c r="C14" s="137">
        <v>101</v>
      </c>
      <c r="D14" s="138">
        <v>73</v>
      </c>
      <c r="E14" s="139">
        <v>64</v>
      </c>
      <c r="F14" s="137">
        <v>150</v>
      </c>
      <c r="G14" s="138">
        <v>137</v>
      </c>
      <c r="H14" s="139">
        <v>130</v>
      </c>
      <c r="I14" s="5">
        <v>128</v>
      </c>
      <c r="J14" s="3">
        <v>89</v>
      </c>
      <c r="K14" s="6">
        <v>83</v>
      </c>
      <c r="L14" s="5">
        <v>104</v>
      </c>
      <c r="M14" s="66">
        <v>98</v>
      </c>
      <c r="N14" s="85">
        <v>90</v>
      </c>
      <c r="O14" s="66">
        <v>106</v>
      </c>
      <c r="P14" s="66">
        <v>99</v>
      </c>
      <c r="Q14" s="66">
        <v>98</v>
      </c>
      <c r="R14" s="5">
        <v>115</v>
      </c>
      <c r="S14" s="3"/>
      <c r="T14" s="3"/>
      <c r="U14" s="8">
        <v>210</v>
      </c>
      <c r="V14" s="8">
        <v>160</v>
      </c>
      <c r="W14" s="8">
        <v>115</v>
      </c>
      <c r="X14" s="98">
        <v>180</v>
      </c>
      <c r="Y14" s="98">
        <v>165</v>
      </c>
      <c r="Z14" s="250">
        <f t="shared" si="0"/>
        <v>2495</v>
      </c>
      <c r="AA14" s="251">
        <v>7</v>
      </c>
      <c r="AB14" s="71">
        <v>114</v>
      </c>
      <c r="AC14" s="32">
        <v>102</v>
      </c>
      <c r="AD14" s="33">
        <v>77</v>
      </c>
      <c r="AE14" s="31">
        <v>137</v>
      </c>
      <c r="AF14" s="32">
        <v>98</v>
      </c>
      <c r="AG14" s="33">
        <v>96</v>
      </c>
      <c r="AH14" s="34">
        <v>115</v>
      </c>
      <c r="AI14" s="73">
        <v>97</v>
      </c>
      <c r="AJ14" s="176">
        <v>84</v>
      </c>
      <c r="AK14" s="34">
        <v>82</v>
      </c>
      <c r="AL14" s="35">
        <v>71</v>
      </c>
      <c r="AM14" s="176">
        <v>64</v>
      </c>
      <c r="AN14" s="34">
        <v>77</v>
      </c>
      <c r="AO14" s="35"/>
      <c r="AP14" s="36"/>
      <c r="AQ14" s="73"/>
      <c r="AR14" s="35"/>
      <c r="AS14" s="36"/>
      <c r="AT14" s="150">
        <v>230</v>
      </c>
      <c r="AU14" s="150">
        <v>190</v>
      </c>
      <c r="AV14" s="106">
        <v>115</v>
      </c>
      <c r="AW14" s="108">
        <v>170</v>
      </c>
      <c r="AX14" s="108">
        <v>165</v>
      </c>
      <c r="AY14" s="252">
        <f t="shared" si="1"/>
        <v>2084</v>
      </c>
      <c r="AZ14" s="251">
        <v>11</v>
      </c>
      <c r="BA14" s="84">
        <f t="shared" si="2"/>
        <v>4579</v>
      </c>
      <c r="BB14" s="275" t="s">
        <v>130</v>
      </c>
    </row>
    <row r="15" spans="1:54" ht="14.25" customHeight="1">
      <c r="A15" s="54">
        <v>11</v>
      </c>
      <c r="B15" s="237" t="s">
        <v>17</v>
      </c>
      <c r="C15" s="5">
        <v>137</v>
      </c>
      <c r="D15" s="3">
        <v>124</v>
      </c>
      <c r="E15" s="6">
        <v>94</v>
      </c>
      <c r="F15" s="5">
        <v>113</v>
      </c>
      <c r="G15" s="3">
        <v>83</v>
      </c>
      <c r="H15" s="6">
        <v>76</v>
      </c>
      <c r="I15" s="24">
        <v>97</v>
      </c>
      <c r="J15" s="25">
        <v>74</v>
      </c>
      <c r="K15" s="26">
        <v>68</v>
      </c>
      <c r="L15" s="24">
        <v>113</v>
      </c>
      <c r="M15" s="65">
        <v>105</v>
      </c>
      <c r="N15" s="111">
        <v>56</v>
      </c>
      <c r="O15" s="65">
        <v>100</v>
      </c>
      <c r="P15" s="65">
        <v>96</v>
      </c>
      <c r="Q15" s="65"/>
      <c r="R15" s="24">
        <v>101</v>
      </c>
      <c r="S15" s="25"/>
      <c r="T15" s="25"/>
      <c r="U15" s="27">
        <v>330</v>
      </c>
      <c r="V15" s="27">
        <v>190</v>
      </c>
      <c r="W15" s="27"/>
      <c r="X15" s="109">
        <v>160</v>
      </c>
      <c r="Y15" s="109">
        <v>80</v>
      </c>
      <c r="Z15" s="250">
        <f t="shared" si="0"/>
        <v>2197</v>
      </c>
      <c r="AA15" s="251">
        <v>12</v>
      </c>
      <c r="AB15" s="71">
        <v>124</v>
      </c>
      <c r="AC15" s="32">
        <v>110</v>
      </c>
      <c r="AD15" s="33">
        <v>105</v>
      </c>
      <c r="AE15" s="31">
        <v>107</v>
      </c>
      <c r="AF15" s="32">
        <v>88</v>
      </c>
      <c r="AG15" s="33">
        <v>76</v>
      </c>
      <c r="AH15" s="5">
        <v>130</v>
      </c>
      <c r="AI15" s="66">
        <v>70</v>
      </c>
      <c r="AJ15" s="101">
        <v>60</v>
      </c>
      <c r="AK15" s="5">
        <v>99</v>
      </c>
      <c r="AL15" s="3">
        <v>60</v>
      </c>
      <c r="AM15" s="101">
        <v>56</v>
      </c>
      <c r="AN15" s="5">
        <v>108</v>
      </c>
      <c r="AO15" s="3"/>
      <c r="AP15" s="6"/>
      <c r="AQ15" s="66">
        <v>101</v>
      </c>
      <c r="AR15" s="3"/>
      <c r="AS15" s="6"/>
      <c r="AT15" s="150">
        <v>330</v>
      </c>
      <c r="AU15" s="150">
        <v>230</v>
      </c>
      <c r="AV15" s="8"/>
      <c r="AW15" s="98">
        <v>135</v>
      </c>
      <c r="AX15" s="98">
        <v>80</v>
      </c>
      <c r="AY15" s="252">
        <f t="shared" si="1"/>
        <v>2069</v>
      </c>
      <c r="AZ15" s="251">
        <v>12</v>
      </c>
      <c r="BA15" s="84">
        <f t="shared" si="2"/>
        <v>4266</v>
      </c>
      <c r="BB15" s="275" t="s">
        <v>131</v>
      </c>
    </row>
    <row r="16" spans="1:54" ht="14.25" customHeight="1">
      <c r="A16" s="54">
        <v>12</v>
      </c>
      <c r="B16" s="237" t="s">
        <v>25</v>
      </c>
      <c r="C16" s="137">
        <v>103</v>
      </c>
      <c r="D16" s="138">
        <v>91</v>
      </c>
      <c r="E16" s="139">
        <v>77</v>
      </c>
      <c r="F16" s="137">
        <v>106</v>
      </c>
      <c r="G16" s="138">
        <v>97</v>
      </c>
      <c r="H16" s="139">
        <v>88</v>
      </c>
      <c r="I16" s="5">
        <v>101</v>
      </c>
      <c r="J16" s="3">
        <v>77</v>
      </c>
      <c r="K16" s="6">
        <v>62</v>
      </c>
      <c r="L16" s="5">
        <v>110</v>
      </c>
      <c r="M16" s="66">
        <v>97</v>
      </c>
      <c r="N16" s="85">
        <v>94</v>
      </c>
      <c r="O16" s="66">
        <v>108</v>
      </c>
      <c r="P16" s="66">
        <v>84</v>
      </c>
      <c r="Q16" s="66">
        <v>80</v>
      </c>
      <c r="R16" s="5">
        <v>107</v>
      </c>
      <c r="S16" s="3"/>
      <c r="T16" s="3"/>
      <c r="U16" s="8">
        <v>310</v>
      </c>
      <c r="V16" s="8">
        <v>220</v>
      </c>
      <c r="W16" s="8">
        <v>80</v>
      </c>
      <c r="X16" s="98">
        <v>290</v>
      </c>
      <c r="Y16" s="98">
        <v>100</v>
      </c>
      <c r="Z16" s="250">
        <f t="shared" si="0"/>
        <v>2482</v>
      </c>
      <c r="AA16" s="251">
        <v>8</v>
      </c>
      <c r="AB16" s="71">
        <v>90</v>
      </c>
      <c r="AC16" s="32"/>
      <c r="AD16" s="33"/>
      <c r="AE16" s="31">
        <v>111</v>
      </c>
      <c r="AF16" s="32"/>
      <c r="AG16" s="33"/>
      <c r="AH16" s="5">
        <v>73</v>
      </c>
      <c r="AI16" s="66">
        <v>58</v>
      </c>
      <c r="AJ16" s="101"/>
      <c r="AK16" s="5">
        <v>122</v>
      </c>
      <c r="AL16" s="3">
        <v>102</v>
      </c>
      <c r="AM16" s="101">
        <v>51</v>
      </c>
      <c r="AN16" s="5">
        <v>120</v>
      </c>
      <c r="AO16" s="3">
        <v>113</v>
      </c>
      <c r="AP16" s="6"/>
      <c r="AQ16" s="66">
        <v>107</v>
      </c>
      <c r="AR16" s="3"/>
      <c r="AS16" s="6"/>
      <c r="AT16" s="150">
        <v>150</v>
      </c>
      <c r="AU16" s="150">
        <v>200</v>
      </c>
      <c r="AV16" s="8">
        <v>80</v>
      </c>
      <c r="AW16" s="98">
        <v>157.5</v>
      </c>
      <c r="AX16" s="98">
        <v>100</v>
      </c>
      <c r="AY16" s="252">
        <f t="shared" si="1"/>
        <v>1634.5</v>
      </c>
      <c r="AZ16" s="251">
        <v>15</v>
      </c>
      <c r="BA16" s="84">
        <f t="shared" si="2"/>
        <v>4116.5</v>
      </c>
      <c r="BB16" s="275" t="s">
        <v>132</v>
      </c>
    </row>
    <row r="17" spans="1:54" ht="14.25" customHeight="1">
      <c r="A17" s="54">
        <v>13</v>
      </c>
      <c r="B17" s="243" t="s">
        <v>8</v>
      </c>
      <c r="C17" s="137">
        <v>116</v>
      </c>
      <c r="D17" s="138">
        <v>88</v>
      </c>
      <c r="E17" s="139">
        <v>78</v>
      </c>
      <c r="F17" s="137">
        <v>120</v>
      </c>
      <c r="G17" s="138">
        <v>94</v>
      </c>
      <c r="H17" s="139">
        <v>78</v>
      </c>
      <c r="I17" s="5">
        <v>107</v>
      </c>
      <c r="J17" s="3">
        <v>90</v>
      </c>
      <c r="K17" s="6">
        <v>84</v>
      </c>
      <c r="L17" s="5">
        <v>92</v>
      </c>
      <c r="M17" s="66">
        <v>77</v>
      </c>
      <c r="N17" s="85">
        <v>50</v>
      </c>
      <c r="O17" s="66">
        <v>82</v>
      </c>
      <c r="P17" s="66"/>
      <c r="Q17" s="66"/>
      <c r="R17" s="5"/>
      <c r="S17" s="3"/>
      <c r="T17" s="3"/>
      <c r="U17" s="8">
        <v>190</v>
      </c>
      <c r="V17" s="8">
        <v>230</v>
      </c>
      <c r="W17" s="8">
        <v>135</v>
      </c>
      <c r="X17" s="98">
        <v>270</v>
      </c>
      <c r="Y17" s="98">
        <v>70</v>
      </c>
      <c r="Z17" s="250">
        <f t="shared" si="0"/>
        <v>2051</v>
      </c>
      <c r="AA17" s="251">
        <v>13</v>
      </c>
      <c r="AB17" s="71">
        <v>132</v>
      </c>
      <c r="AC17" s="32">
        <v>75</v>
      </c>
      <c r="AD17" s="33">
        <v>71</v>
      </c>
      <c r="AE17" s="31">
        <v>124</v>
      </c>
      <c r="AF17" s="32">
        <v>100</v>
      </c>
      <c r="AG17" s="33">
        <v>99</v>
      </c>
      <c r="AH17" s="5">
        <v>124</v>
      </c>
      <c r="AI17" s="66">
        <v>80</v>
      </c>
      <c r="AJ17" s="101">
        <v>76</v>
      </c>
      <c r="AK17" s="5">
        <v>94</v>
      </c>
      <c r="AL17" s="3">
        <v>62</v>
      </c>
      <c r="AM17" s="101">
        <v>52</v>
      </c>
      <c r="AN17" s="5">
        <v>99</v>
      </c>
      <c r="AO17" s="3"/>
      <c r="AP17" s="6"/>
      <c r="AQ17" s="66">
        <v>116</v>
      </c>
      <c r="AR17" s="3"/>
      <c r="AS17" s="6"/>
      <c r="AT17" s="150">
        <v>210</v>
      </c>
      <c r="AU17" s="150"/>
      <c r="AV17" s="8">
        <v>135</v>
      </c>
      <c r="AW17" s="98">
        <v>330</v>
      </c>
      <c r="AX17" s="98">
        <v>70</v>
      </c>
      <c r="AY17" s="252">
        <f t="shared" si="1"/>
        <v>2049</v>
      </c>
      <c r="AZ17" s="251">
        <v>13</v>
      </c>
      <c r="BA17" s="84">
        <f t="shared" si="2"/>
        <v>4100</v>
      </c>
      <c r="BB17" s="275" t="s">
        <v>133</v>
      </c>
    </row>
    <row r="18" spans="1:54" ht="14.25" customHeight="1">
      <c r="A18" s="54">
        <v>14</v>
      </c>
      <c r="B18" s="238" t="s">
        <v>1</v>
      </c>
      <c r="C18" s="137"/>
      <c r="D18" s="138"/>
      <c r="E18" s="139"/>
      <c r="F18" s="137"/>
      <c r="G18" s="138"/>
      <c r="H18" s="139"/>
      <c r="I18" s="5">
        <v>137</v>
      </c>
      <c r="J18" s="3">
        <v>112</v>
      </c>
      <c r="K18" s="6">
        <v>108</v>
      </c>
      <c r="L18" s="5">
        <v>118</v>
      </c>
      <c r="M18" s="66">
        <v>93</v>
      </c>
      <c r="N18" s="85">
        <v>74</v>
      </c>
      <c r="O18" s="66">
        <v>134</v>
      </c>
      <c r="P18" s="66">
        <v>97</v>
      </c>
      <c r="Q18" s="66"/>
      <c r="R18" s="5">
        <v>105</v>
      </c>
      <c r="S18" s="3">
        <v>102</v>
      </c>
      <c r="T18" s="3"/>
      <c r="U18" s="8"/>
      <c r="V18" s="8"/>
      <c r="W18" s="8">
        <v>210</v>
      </c>
      <c r="X18" s="98">
        <v>250</v>
      </c>
      <c r="Y18" s="98"/>
      <c r="Z18" s="250">
        <f t="shared" si="0"/>
        <v>1540</v>
      </c>
      <c r="AA18" s="251">
        <v>15</v>
      </c>
      <c r="AB18" s="71"/>
      <c r="AC18" s="32"/>
      <c r="AD18" s="33"/>
      <c r="AE18" s="31"/>
      <c r="AF18" s="32"/>
      <c r="AG18" s="33"/>
      <c r="AH18" s="34">
        <v>150</v>
      </c>
      <c r="AI18" s="73">
        <v>146</v>
      </c>
      <c r="AJ18" s="176">
        <v>109</v>
      </c>
      <c r="AK18" s="34">
        <v>146</v>
      </c>
      <c r="AL18" s="35">
        <v>140</v>
      </c>
      <c r="AM18" s="176">
        <v>132</v>
      </c>
      <c r="AN18" s="34">
        <v>143</v>
      </c>
      <c r="AO18" s="35">
        <v>137</v>
      </c>
      <c r="AP18" s="36">
        <v>134</v>
      </c>
      <c r="AQ18" s="73">
        <v>143</v>
      </c>
      <c r="AR18" s="35">
        <v>124</v>
      </c>
      <c r="AS18" s="36">
        <v>120</v>
      </c>
      <c r="AT18" s="150"/>
      <c r="AU18" s="150">
        <v>250</v>
      </c>
      <c r="AV18" s="106">
        <v>210</v>
      </c>
      <c r="AW18" s="108">
        <v>450</v>
      </c>
      <c r="AX18" s="108"/>
      <c r="AY18" s="252">
        <f t="shared" si="1"/>
        <v>2534</v>
      </c>
      <c r="AZ18" s="251">
        <v>8</v>
      </c>
      <c r="BA18" s="84">
        <f t="shared" si="2"/>
        <v>4074</v>
      </c>
      <c r="BB18" s="275" t="s">
        <v>134</v>
      </c>
    </row>
    <row r="19" spans="1:54" ht="14.25" customHeight="1">
      <c r="A19" s="54">
        <v>15</v>
      </c>
      <c r="B19" s="237" t="s">
        <v>15</v>
      </c>
      <c r="C19" s="38"/>
      <c r="D19" s="14"/>
      <c r="E19" s="39"/>
      <c r="F19" s="38"/>
      <c r="G19" s="14"/>
      <c r="H19" s="39"/>
      <c r="I19" s="38">
        <v>122</v>
      </c>
      <c r="J19" s="14">
        <v>95</v>
      </c>
      <c r="K19" s="39">
        <v>66</v>
      </c>
      <c r="L19" s="38">
        <v>146</v>
      </c>
      <c r="M19" s="125">
        <v>114</v>
      </c>
      <c r="N19" s="164">
        <v>103</v>
      </c>
      <c r="O19" s="125">
        <v>122</v>
      </c>
      <c r="P19" s="125">
        <v>112</v>
      </c>
      <c r="Q19" s="125">
        <v>79</v>
      </c>
      <c r="R19" s="38">
        <v>128</v>
      </c>
      <c r="S19" s="14"/>
      <c r="T19" s="14"/>
      <c r="U19" s="54"/>
      <c r="V19" s="54">
        <v>270</v>
      </c>
      <c r="W19" s="54"/>
      <c r="X19" s="58">
        <v>195</v>
      </c>
      <c r="Y19" s="58">
        <v>210</v>
      </c>
      <c r="Z19" s="250">
        <f t="shared" si="0"/>
        <v>1762</v>
      </c>
      <c r="AA19" s="251">
        <v>14</v>
      </c>
      <c r="AB19" s="71"/>
      <c r="AC19" s="32"/>
      <c r="AD19" s="33"/>
      <c r="AE19" s="31"/>
      <c r="AF19" s="32"/>
      <c r="AG19" s="33"/>
      <c r="AH19" s="38">
        <v>110</v>
      </c>
      <c r="AI19" s="125">
        <v>83</v>
      </c>
      <c r="AJ19" s="16">
        <v>62</v>
      </c>
      <c r="AK19" s="38">
        <v>97</v>
      </c>
      <c r="AL19" s="14">
        <v>72</v>
      </c>
      <c r="AM19" s="16">
        <v>61</v>
      </c>
      <c r="AN19" s="38">
        <v>91</v>
      </c>
      <c r="AO19" s="14"/>
      <c r="AP19" s="39"/>
      <c r="AQ19" s="125"/>
      <c r="AR19" s="14"/>
      <c r="AS19" s="39"/>
      <c r="AT19" s="150"/>
      <c r="AU19" s="150">
        <v>210</v>
      </c>
      <c r="AV19" s="54"/>
      <c r="AW19" s="58">
        <v>172.5</v>
      </c>
      <c r="AX19" s="58">
        <v>210</v>
      </c>
      <c r="AY19" s="252">
        <f t="shared" si="1"/>
        <v>1168.5</v>
      </c>
      <c r="AZ19" s="251">
        <v>17</v>
      </c>
      <c r="BA19" s="84">
        <f t="shared" si="2"/>
        <v>2930.5</v>
      </c>
      <c r="BB19" s="275" t="s">
        <v>135</v>
      </c>
    </row>
    <row r="20" spans="1:54" ht="14.25" customHeight="1">
      <c r="A20" s="54">
        <v>16</v>
      </c>
      <c r="B20" s="238" t="s">
        <v>24</v>
      </c>
      <c r="C20" s="244">
        <v>95</v>
      </c>
      <c r="D20" s="245">
        <v>60</v>
      </c>
      <c r="E20" s="246"/>
      <c r="F20" s="244">
        <v>93</v>
      </c>
      <c r="G20" s="245">
        <v>67</v>
      </c>
      <c r="H20" s="246"/>
      <c r="I20" s="5">
        <v>67</v>
      </c>
      <c r="J20" s="3">
        <v>56</v>
      </c>
      <c r="K20" s="6">
        <v>49</v>
      </c>
      <c r="L20" s="5"/>
      <c r="M20" s="66"/>
      <c r="N20" s="85"/>
      <c r="O20" s="66"/>
      <c r="P20" s="66"/>
      <c r="Q20" s="66"/>
      <c r="R20" s="5"/>
      <c r="S20" s="3"/>
      <c r="T20" s="3"/>
      <c r="U20" s="8"/>
      <c r="V20" s="8"/>
      <c r="W20" s="8">
        <v>145</v>
      </c>
      <c r="X20" s="98">
        <v>170</v>
      </c>
      <c r="Y20" s="98">
        <v>85</v>
      </c>
      <c r="Z20" s="250">
        <f t="shared" si="0"/>
        <v>887</v>
      </c>
      <c r="AA20" s="251">
        <v>18</v>
      </c>
      <c r="AB20" s="71">
        <v>146</v>
      </c>
      <c r="AC20" s="32">
        <v>118</v>
      </c>
      <c r="AD20" s="33">
        <v>115</v>
      </c>
      <c r="AE20" s="31">
        <v>132</v>
      </c>
      <c r="AF20" s="32">
        <v>113</v>
      </c>
      <c r="AG20" s="33">
        <v>83</v>
      </c>
      <c r="AH20" s="31">
        <v>92</v>
      </c>
      <c r="AI20" s="71">
        <v>63</v>
      </c>
      <c r="AJ20" s="174">
        <v>57</v>
      </c>
      <c r="AK20" s="31"/>
      <c r="AL20" s="32"/>
      <c r="AM20" s="174">
        <v>63</v>
      </c>
      <c r="AN20" s="31"/>
      <c r="AO20" s="32"/>
      <c r="AP20" s="33">
        <v>52.5</v>
      </c>
      <c r="AQ20" s="71"/>
      <c r="AR20" s="32"/>
      <c r="AS20" s="33"/>
      <c r="AT20" s="150">
        <v>270</v>
      </c>
      <c r="AU20" s="150"/>
      <c r="AV20" s="105">
        <v>145</v>
      </c>
      <c r="AW20" s="107">
        <v>202.5</v>
      </c>
      <c r="AX20" s="107">
        <v>85</v>
      </c>
      <c r="AY20" s="252">
        <f t="shared" si="1"/>
        <v>1737</v>
      </c>
      <c r="AZ20" s="251">
        <v>14</v>
      </c>
      <c r="BA20" s="84">
        <f t="shared" si="2"/>
        <v>2624</v>
      </c>
      <c r="BB20" s="275" t="s">
        <v>136</v>
      </c>
    </row>
    <row r="21" spans="1:54" ht="14.25" customHeight="1">
      <c r="A21" s="54">
        <v>17</v>
      </c>
      <c r="B21" s="242" t="s">
        <v>10</v>
      </c>
      <c r="C21" s="5">
        <v>150</v>
      </c>
      <c r="D21" s="3">
        <v>69</v>
      </c>
      <c r="E21" s="6">
        <v>61</v>
      </c>
      <c r="F21" s="5">
        <v>75</v>
      </c>
      <c r="G21" s="3">
        <v>62</v>
      </c>
      <c r="H21" s="6">
        <v>60</v>
      </c>
      <c r="I21" s="5"/>
      <c r="J21" s="3"/>
      <c r="K21" s="6"/>
      <c r="L21" s="5">
        <v>108</v>
      </c>
      <c r="M21" s="66">
        <v>84</v>
      </c>
      <c r="N21" s="85">
        <v>62</v>
      </c>
      <c r="O21" s="66">
        <v>115</v>
      </c>
      <c r="P21" s="66">
        <v>88</v>
      </c>
      <c r="Q21" s="66"/>
      <c r="R21" s="5"/>
      <c r="S21" s="3"/>
      <c r="T21" s="3"/>
      <c r="U21" s="8">
        <v>220</v>
      </c>
      <c r="V21" s="8">
        <v>330</v>
      </c>
      <c r="W21" s="8"/>
      <c r="X21" s="98"/>
      <c r="Y21" s="98"/>
      <c r="Z21" s="250">
        <f t="shared" si="0"/>
        <v>1484</v>
      </c>
      <c r="AA21" s="251">
        <v>16</v>
      </c>
      <c r="AB21" s="71">
        <v>85</v>
      </c>
      <c r="AC21" s="32">
        <v>78</v>
      </c>
      <c r="AD21" s="33">
        <v>73</v>
      </c>
      <c r="AE21" s="31">
        <v>93</v>
      </c>
      <c r="AF21" s="32">
        <v>80</v>
      </c>
      <c r="AG21" s="33">
        <v>68</v>
      </c>
      <c r="AH21" s="5"/>
      <c r="AI21" s="66"/>
      <c r="AJ21" s="101"/>
      <c r="AK21" s="5">
        <v>63</v>
      </c>
      <c r="AL21" s="3">
        <v>53</v>
      </c>
      <c r="AM21" s="101"/>
      <c r="AN21" s="5"/>
      <c r="AO21" s="3"/>
      <c r="AP21" s="6"/>
      <c r="AQ21" s="66"/>
      <c r="AR21" s="3"/>
      <c r="AS21" s="6"/>
      <c r="AT21" s="150">
        <v>180</v>
      </c>
      <c r="AU21" s="150">
        <v>106</v>
      </c>
      <c r="AV21" s="8"/>
      <c r="AW21" s="98"/>
      <c r="AX21" s="98"/>
      <c r="AY21" s="252">
        <f t="shared" si="1"/>
        <v>879</v>
      </c>
      <c r="AZ21" s="251">
        <v>19</v>
      </c>
      <c r="BA21" s="84">
        <f t="shared" si="2"/>
        <v>2363</v>
      </c>
      <c r="BB21" s="275" t="s">
        <v>137</v>
      </c>
    </row>
    <row r="22" spans="1:54" ht="14.25" customHeight="1">
      <c r="A22" s="54">
        <v>18</v>
      </c>
      <c r="B22" s="240" t="s">
        <v>13</v>
      </c>
      <c r="C22" s="5"/>
      <c r="D22" s="3"/>
      <c r="E22" s="6"/>
      <c r="F22" s="5"/>
      <c r="G22" s="3"/>
      <c r="H22" s="6"/>
      <c r="I22" s="31">
        <v>71</v>
      </c>
      <c r="J22" s="32">
        <v>60</v>
      </c>
      <c r="K22" s="33">
        <v>53</v>
      </c>
      <c r="L22" s="31">
        <v>82</v>
      </c>
      <c r="M22" s="71">
        <v>69</v>
      </c>
      <c r="N22" s="258">
        <v>67</v>
      </c>
      <c r="O22" s="71">
        <v>81</v>
      </c>
      <c r="P22" s="71"/>
      <c r="Q22" s="71"/>
      <c r="R22" s="40"/>
      <c r="S22" s="48"/>
      <c r="T22" s="91"/>
      <c r="U22" s="105"/>
      <c r="V22" s="105">
        <v>150</v>
      </c>
      <c r="W22" s="105">
        <v>85</v>
      </c>
      <c r="X22" s="107">
        <v>190</v>
      </c>
      <c r="Y22" s="107">
        <v>90</v>
      </c>
      <c r="Z22" s="250">
        <f t="shared" si="0"/>
        <v>998</v>
      </c>
      <c r="AA22" s="251">
        <v>17</v>
      </c>
      <c r="AB22" s="71"/>
      <c r="AC22" s="32"/>
      <c r="AD22" s="33"/>
      <c r="AE22" s="31"/>
      <c r="AF22" s="32"/>
      <c r="AG22" s="33"/>
      <c r="AH22" s="5">
        <v>120</v>
      </c>
      <c r="AI22" s="66">
        <v>86</v>
      </c>
      <c r="AJ22" s="101">
        <v>67</v>
      </c>
      <c r="AK22" s="5">
        <v>110</v>
      </c>
      <c r="AL22" s="3">
        <v>79</v>
      </c>
      <c r="AM22" s="101">
        <v>59</v>
      </c>
      <c r="AN22" s="5">
        <v>101</v>
      </c>
      <c r="AO22" s="3">
        <v>95</v>
      </c>
      <c r="AP22" s="6"/>
      <c r="AQ22" s="66">
        <v>103</v>
      </c>
      <c r="AR22" s="3"/>
      <c r="AS22" s="6"/>
      <c r="AT22" s="150"/>
      <c r="AU22" s="150">
        <v>180</v>
      </c>
      <c r="AV22" s="8">
        <v>85</v>
      </c>
      <c r="AW22" s="98">
        <v>150</v>
      </c>
      <c r="AX22" s="98">
        <v>90</v>
      </c>
      <c r="AY22" s="252">
        <f t="shared" si="1"/>
        <v>1325</v>
      </c>
      <c r="AZ22" s="251">
        <v>16</v>
      </c>
      <c r="BA22" s="84">
        <f t="shared" si="2"/>
        <v>2323</v>
      </c>
      <c r="BB22" s="275" t="s">
        <v>138</v>
      </c>
    </row>
    <row r="23" spans="1:54" ht="14.25" customHeight="1">
      <c r="A23" s="54">
        <v>19</v>
      </c>
      <c r="B23" s="237" t="s">
        <v>9</v>
      </c>
      <c r="C23" s="38">
        <v>72</v>
      </c>
      <c r="D23" s="14">
        <v>59</v>
      </c>
      <c r="E23" s="39">
        <v>58</v>
      </c>
      <c r="F23" s="38">
        <v>71</v>
      </c>
      <c r="G23" s="14">
        <v>70</v>
      </c>
      <c r="H23" s="39">
        <v>58</v>
      </c>
      <c r="I23" s="38"/>
      <c r="J23" s="14"/>
      <c r="K23" s="39"/>
      <c r="L23" s="38"/>
      <c r="M23" s="125"/>
      <c r="N23" s="164"/>
      <c r="O23" s="125"/>
      <c r="P23" s="125"/>
      <c r="Q23" s="125"/>
      <c r="R23" s="38"/>
      <c r="S23" s="14"/>
      <c r="T23" s="14"/>
      <c r="U23" s="54">
        <v>180</v>
      </c>
      <c r="V23" s="54"/>
      <c r="W23" s="54"/>
      <c r="X23" s="58"/>
      <c r="Y23" s="58"/>
      <c r="Z23" s="250">
        <f t="shared" si="0"/>
        <v>568</v>
      </c>
      <c r="AA23" s="251">
        <v>22</v>
      </c>
      <c r="AB23" s="71">
        <v>109</v>
      </c>
      <c r="AC23" s="32">
        <v>87</v>
      </c>
      <c r="AD23" s="33">
        <v>84</v>
      </c>
      <c r="AE23" s="31">
        <v>91</v>
      </c>
      <c r="AF23" s="32">
        <v>78</v>
      </c>
      <c r="AG23" s="33">
        <v>70</v>
      </c>
      <c r="AH23" s="38"/>
      <c r="AI23" s="125"/>
      <c r="AJ23" s="16">
        <v>67</v>
      </c>
      <c r="AK23" s="38"/>
      <c r="AL23" s="14">
        <v>42</v>
      </c>
      <c r="AM23" s="16">
        <v>72</v>
      </c>
      <c r="AN23" s="38">
        <v>66</v>
      </c>
      <c r="AO23" s="14">
        <v>40</v>
      </c>
      <c r="AP23" s="39"/>
      <c r="AQ23" s="125"/>
      <c r="AR23" s="14"/>
      <c r="AS23" s="39"/>
      <c r="AT23" s="253">
        <v>190</v>
      </c>
      <c r="AU23" s="253"/>
      <c r="AV23" s="54"/>
      <c r="AW23" s="58"/>
      <c r="AX23" s="58"/>
      <c r="AY23" s="252">
        <f t="shared" si="1"/>
        <v>996</v>
      </c>
      <c r="AZ23" s="251">
        <v>18</v>
      </c>
      <c r="BA23" s="84">
        <f t="shared" si="2"/>
        <v>1564</v>
      </c>
      <c r="BB23" s="275" t="s">
        <v>139</v>
      </c>
    </row>
    <row r="24" spans="1:54" ht="14.25" customHeight="1">
      <c r="A24" s="54">
        <v>20</v>
      </c>
      <c r="B24" s="239" t="s">
        <v>19</v>
      </c>
      <c r="C24" s="137"/>
      <c r="D24" s="138"/>
      <c r="E24" s="139"/>
      <c r="F24" s="137"/>
      <c r="G24" s="138"/>
      <c r="H24" s="139"/>
      <c r="I24" s="31">
        <v>92</v>
      </c>
      <c r="J24" s="32">
        <v>52</v>
      </c>
      <c r="K24" s="33">
        <v>46</v>
      </c>
      <c r="L24" s="31">
        <v>79</v>
      </c>
      <c r="M24" s="71">
        <v>63</v>
      </c>
      <c r="N24" s="258"/>
      <c r="O24" s="71">
        <v>85</v>
      </c>
      <c r="P24" s="71"/>
      <c r="Q24" s="71"/>
      <c r="R24" s="31"/>
      <c r="S24" s="32"/>
      <c r="T24" s="32"/>
      <c r="U24" s="105"/>
      <c r="V24" s="105">
        <v>180</v>
      </c>
      <c r="W24" s="105">
        <v>90</v>
      </c>
      <c r="X24" s="107">
        <v>75</v>
      </c>
      <c r="Y24" s="107"/>
      <c r="Z24" s="250">
        <f t="shared" si="0"/>
        <v>762</v>
      </c>
      <c r="AA24" s="251">
        <v>19</v>
      </c>
      <c r="AB24" s="71"/>
      <c r="AC24" s="32"/>
      <c r="AD24" s="33"/>
      <c r="AE24" s="31"/>
      <c r="AF24" s="32"/>
      <c r="AG24" s="33"/>
      <c r="AH24" s="24">
        <v>65</v>
      </c>
      <c r="AI24" s="65">
        <v>56</v>
      </c>
      <c r="AJ24" s="102"/>
      <c r="AK24" s="24">
        <v>91</v>
      </c>
      <c r="AL24" s="25">
        <v>75</v>
      </c>
      <c r="AM24" s="102"/>
      <c r="AN24" s="24">
        <v>102</v>
      </c>
      <c r="AO24" s="25">
        <v>85</v>
      </c>
      <c r="AP24" s="26"/>
      <c r="AQ24" s="65"/>
      <c r="AR24" s="25"/>
      <c r="AS24" s="26"/>
      <c r="AT24" s="150"/>
      <c r="AU24" s="150"/>
      <c r="AV24" s="27">
        <v>90</v>
      </c>
      <c r="AW24" s="109"/>
      <c r="AX24" s="109"/>
      <c r="AY24" s="252">
        <f t="shared" si="1"/>
        <v>564</v>
      </c>
      <c r="AZ24" s="251">
        <v>21</v>
      </c>
      <c r="BA24" s="84">
        <f t="shared" si="2"/>
        <v>1326</v>
      </c>
      <c r="BB24" s="275" t="s">
        <v>140</v>
      </c>
    </row>
    <row r="25" spans="1:54" ht="14.25" customHeight="1">
      <c r="A25" s="54">
        <v>21</v>
      </c>
      <c r="B25" s="237" t="s">
        <v>84</v>
      </c>
      <c r="C25" s="38"/>
      <c r="D25" s="14"/>
      <c r="E25" s="39"/>
      <c r="F25" s="38"/>
      <c r="G25" s="14"/>
      <c r="H25" s="39"/>
      <c r="I25" s="5"/>
      <c r="J25" s="3"/>
      <c r="K25" s="6"/>
      <c r="L25" s="5">
        <v>61</v>
      </c>
      <c r="M25" s="66"/>
      <c r="N25" s="85"/>
      <c r="O25" s="66"/>
      <c r="P25" s="66"/>
      <c r="Q25" s="66"/>
      <c r="R25" s="40"/>
      <c r="S25" s="48"/>
      <c r="T25" s="3"/>
      <c r="U25" s="8"/>
      <c r="V25" s="8"/>
      <c r="W25" s="8"/>
      <c r="X25" s="98"/>
      <c r="Y25" s="98">
        <v>135</v>
      </c>
      <c r="Z25" s="250">
        <f t="shared" si="0"/>
        <v>196</v>
      </c>
      <c r="AA25" s="251">
        <v>28</v>
      </c>
      <c r="AB25" s="71">
        <v>116</v>
      </c>
      <c r="AC25" s="32"/>
      <c r="AD25" s="33"/>
      <c r="AE25" s="31">
        <v>114</v>
      </c>
      <c r="AF25" s="32"/>
      <c r="AG25" s="33"/>
      <c r="AH25" s="5">
        <v>140</v>
      </c>
      <c r="AI25" s="66">
        <v>61</v>
      </c>
      <c r="AJ25" s="101"/>
      <c r="AK25" s="5">
        <v>81</v>
      </c>
      <c r="AL25" s="3"/>
      <c r="AM25" s="101"/>
      <c r="AN25" s="5">
        <v>89</v>
      </c>
      <c r="AO25" s="3"/>
      <c r="AP25" s="6"/>
      <c r="AQ25" s="66"/>
      <c r="AR25" s="3"/>
      <c r="AS25" s="6"/>
      <c r="AT25" s="150">
        <v>83</v>
      </c>
      <c r="AU25" s="150"/>
      <c r="AV25" s="8"/>
      <c r="AW25" s="98"/>
      <c r="AX25" s="98">
        <v>135</v>
      </c>
      <c r="AY25" s="252">
        <f t="shared" si="1"/>
        <v>819</v>
      </c>
      <c r="AZ25" s="251">
        <v>20</v>
      </c>
      <c r="BA25" s="84">
        <f t="shared" si="2"/>
        <v>1015</v>
      </c>
      <c r="BB25" s="275" t="s">
        <v>141</v>
      </c>
    </row>
    <row r="26" spans="1:54" ht="14.25" customHeight="1">
      <c r="A26" s="54">
        <v>22</v>
      </c>
      <c r="B26" s="237" t="s">
        <v>40</v>
      </c>
      <c r="C26" s="5">
        <v>93</v>
      </c>
      <c r="D26" s="3">
        <v>68</v>
      </c>
      <c r="E26" s="6"/>
      <c r="F26" s="5">
        <v>89</v>
      </c>
      <c r="G26" s="3">
        <v>63</v>
      </c>
      <c r="H26" s="6"/>
      <c r="I26" s="24"/>
      <c r="J26" s="25"/>
      <c r="K26" s="26"/>
      <c r="L26" s="24">
        <v>44</v>
      </c>
      <c r="M26" s="65">
        <v>43</v>
      </c>
      <c r="N26" s="111"/>
      <c r="O26" s="65"/>
      <c r="P26" s="65"/>
      <c r="Q26" s="65"/>
      <c r="R26" s="24"/>
      <c r="S26" s="25"/>
      <c r="T26" s="25"/>
      <c r="U26" s="27">
        <v>132</v>
      </c>
      <c r="V26" s="27">
        <v>133</v>
      </c>
      <c r="W26" s="27"/>
      <c r="X26" s="109"/>
      <c r="Y26" s="109"/>
      <c r="Z26" s="250">
        <f t="shared" si="0"/>
        <v>665</v>
      </c>
      <c r="AA26" s="251">
        <v>20</v>
      </c>
      <c r="AB26" s="71"/>
      <c r="AC26" s="32"/>
      <c r="AD26" s="33"/>
      <c r="AE26" s="31"/>
      <c r="AF26" s="32"/>
      <c r="AG26" s="33"/>
      <c r="AH26" s="5"/>
      <c r="AI26" s="66"/>
      <c r="AJ26" s="101"/>
      <c r="AK26" s="5"/>
      <c r="AL26" s="3"/>
      <c r="AM26" s="101"/>
      <c r="AN26" s="5"/>
      <c r="AO26" s="3"/>
      <c r="AP26" s="6"/>
      <c r="AQ26" s="66"/>
      <c r="AR26" s="3"/>
      <c r="AS26" s="6"/>
      <c r="AT26" s="150"/>
      <c r="AU26" s="150"/>
      <c r="AV26" s="8"/>
      <c r="AW26" s="98"/>
      <c r="AX26" s="98"/>
      <c r="AY26" s="252">
        <f t="shared" si="1"/>
        <v>0</v>
      </c>
      <c r="AZ26" s="251"/>
      <c r="BA26" s="84">
        <f t="shared" si="2"/>
        <v>665</v>
      </c>
      <c r="BB26" s="275" t="s">
        <v>142</v>
      </c>
    </row>
    <row r="27" spans="1:54" ht="14.25" customHeight="1">
      <c r="A27" s="54">
        <v>23</v>
      </c>
      <c r="B27" s="237" t="s">
        <v>120</v>
      </c>
      <c r="C27" s="5"/>
      <c r="D27" s="3"/>
      <c r="E27" s="6"/>
      <c r="F27" s="5"/>
      <c r="G27" s="3"/>
      <c r="H27" s="6"/>
      <c r="I27" s="24">
        <v>106</v>
      </c>
      <c r="J27" s="25"/>
      <c r="K27" s="26"/>
      <c r="L27" s="24">
        <v>86</v>
      </c>
      <c r="M27" s="65"/>
      <c r="N27" s="111"/>
      <c r="O27" s="65">
        <v>116</v>
      </c>
      <c r="P27" s="65"/>
      <c r="Q27" s="65"/>
      <c r="R27" s="24">
        <v>110</v>
      </c>
      <c r="S27" s="25"/>
      <c r="T27" s="25"/>
      <c r="U27" s="27"/>
      <c r="V27" s="27"/>
      <c r="W27" s="27"/>
      <c r="X27" s="109">
        <v>75</v>
      </c>
      <c r="Y27" s="109">
        <v>125</v>
      </c>
      <c r="Z27" s="250">
        <f t="shared" si="0"/>
        <v>618</v>
      </c>
      <c r="AA27" s="251">
        <v>21</v>
      </c>
      <c r="AB27" s="71"/>
      <c r="AC27" s="32"/>
      <c r="AD27" s="33"/>
      <c r="AE27" s="31"/>
      <c r="AF27" s="32"/>
      <c r="AG27" s="33"/>
      <c r="AH27" s="5"/>
      <c r="AI27" s="66"/>
      <c r="AJ27" s="101"/>
      <c r="AK27" s="5"/>
      <c r="AL27" s="3"/>
      <c r="AM27" s="101"/>
      <c r="AN27" s="5"/>
      <c r="AO27" s="3"/>
      <c r="AP27" s="6"/>
      <c r="AQ27" s="66"/>
      <c r="AR27" s="3"/>
      <c r="AS27" s="6"/>
      <c r="AT27" s="150"/>
      <c r="AU27" s="150"/>
      <c r="AV27" s="8"/>
      <c r="AW27" s="98"/>
      <c r="AX27" s="98"/>
      <c r="AY27" s="252">
        <f t="shared" si="1"/>
        <v>0</v>
      </c>
      <c r="AZ27" s="251"/>
      <c r="BA27" s="84">
        <f t="shared" si="2"/>
        <v>618</v>
      </c>
      <c r="BB27" s="275" t="s">
        <v>143</v>
      </c>
    </row>
    <row r="28" spans="1:54" ht="14.25" customHeight="1">
      <c r="A28" s="54">
        <v>24</v>
      </c>
      <c r="B28" s="240" t="s">
        <v>52</v>
      </c>
      <c r="C28" s="137"/>
      <c r="D28" s="138"/>
      <c r="E28" s="139"/>
      <c r="F28" s="137"/>
      <c r="G28" s="138"/>
      <c r="H28" s="139"/>
      <c r="I28" s="5">
        <v>64</v>
      </c>
      <c r="J28" s="3">
        <v>59</v>
      </c>
      <c r="K28" s="6">
        <v>47</v>
      </c>
      <c r="L28" s="5">
        <v>40</v>
      </c>
      <c r="M28" s="66"/>
      <c r="N28" s="85"/>
      <c r="O28" s="66"/>
      <c r="P28" s="66"/>
      <c r="Q28" s="66"/>
      <c r="R28" s="5"/>
      <c r="S28" s="3"/>
      <c r="T28" s="3"/>
      <c r="U28" s="103"/>
      <c r="V28" s="103"/>
      <c r="W28" s="103">
        <v>48</v>
      </c>
      <c r="X28" s="260"/>
      <c r="Y28" s="98"/>
      <c r="Z28" s="250">
        <f t="shared" si="0"/>
        <v>258</v>
      </c>
      <c r="AA28" s="251">
        <v>26</v>
      </c>
      <c r="AB28" s="71"/>
      <c r="AC28" s="32"/>
      <c r="AD28" s="33"/>
      <c r="AE28" s="31"/>
      <c r="AF28" s="32"/>
      <c r="AG28" s="33"/>
      <c r="AH28" s="5">
        <v>82</v>
      </c>
      <c r="AI28" s="66"/>
      <c r="AJ28" s="101"/>
      <c r="AK28" s="5">
        <v>86</v>
      </c>
      <c r="AL28" s="3"/>
      <c r="AM28" s="101"/>
      <c r="AN28" s="5">
        <v>78</v>
      </c>
      <c r="AO28" s="3"/>
      <c r="AP28" s="6"/>
      <c r="AQ28" s="66"/>
      <c r="AR28" s="3"/>
      <c r="AS28" s="6"/>
      <c r="AT28" s="150"/>
      <c r="AU28" s="150"/>
      <c r="AV28" s="8">
        <v>95</v>
      </c>
      <c r="AW28" s="98"/>
      <c r="AX28" s="98"/>
      <c r="AY28" s="252">
        <f t="shared" si="1"/>
        <v>341</v>
      </c>
      <c r="AZ28" s="251">
        <v>24</v>
      </c>
      <c r="BA28" s="84">
        <f t="shared" si="2"/>
        <v>599</v>
      </c>
      <c r="BB28" s="275" t="s">
        <v>144</v>
      </c>
    </row>
    <row r="29" spans="1:54" ht="14.25" customHeight="1">
      <c r="A29" s="54">
        <v>25</v>
      </c>
      <c r="B29" s="238" t="s">
        <v>20</v>
      </c>
      <c r="C29" s="137"/>
      <c r="D29" s="138"/>
      <c r="E29" s="139"/>
      <c r="F29" s="137"/>
      <c r="G29" s="138"/>
      <c r="H29" s="139"/>
      <c r="I29" s="5">
        <v>43</v>
      </c>
      <c r="J29" s="3"/>
      <c r="K29" s="6"/>
      <c r="L29" s="5"/>
      <c r="M29" s="66"/>
      <c r="N29" s="85"/>
      <c r="O29" s="66"/>
      <c r="P29" s="66"/>
      <c r="Q29" s="66"/>
      <c r="R29" s="5"/>
      <c r="S29" s="3"/>
      <c r="T29" s="3"/>
      <c r="U29" s="103"/>
      <c r="V29" s="103"/>
      <c r="W29" s="103"/>
      <c r="X29" s="260"/>
      <c r="Y29" s="98">
        <v>95</v>
      </c>
      <c r="Z29" s="250">
        <f t="shared" si="0"/>
        <v>138</v>
      </c>
      <c r="AA29" s="251">
        <v>29</v>
      </c>
      <c r="AB29" s="71">
        <v>88</v>
      </c>
      <c r="AC29" s="32"/>
      <c r="AD29" s="33"/>
      <c r="AE29" s="31">
        <v>106</v>
      </c>
      <c r="AF29" s="32"/>
      <c r="AG29" s="33"/>
      <c r="AH29" s="5">
        <v>81</v>
      </c>
      <c r="AI29" s="66"/>
      <c r="AJ29" s="101"/>
      <c r="AK29" s="5"/>
      <c r="AL29" s="3"/>
      <c r="AM29" s="101"/>
      <c r="AN29" s="5"/>
      <c r="AO29" s="3"/>
      <c r="AP29" s="6"/>
      <c r="AQ29" s="66"/>
      <c r="AR29" s="3"/>
      <c r="AS29" s="6"/>
      <c r="AT29" s="150"/>
      <c r="AU29" s="150"/>
      <c r="AV29" s="8"/>
      <c r="AW29" s="98"/>
      <c r="AX29" s="98">
        <v>95</v>
      </c>
      <c r="AY29" s="252">
        <f t="shared" si="1"/>
        <v>370</v>
      </c>
      <c r="AZ29" s="251">
        <v>22</v>
      </c>
      <c r="BA29" s="84">
        <f t="shared" si="2"/>
        <v>508</v>
      </c>
      <c r="BB29" s="275" t="s">
        <v>145</v>
      </c>
    </row>
    <row r="30" spans="1:54" ht="14.25" customHeight="1">
      <c r="A30" s="54">
        <v>26</v>
      </c>
      <c r="B30" s="240" t="s">
        <v>105</v>
      </c>
      <c r="C30" s="38">
        <v>104</v>
      </c>
      <c r="D30" s="14"/>
      <c r="E30" s="39"/>
      <c r="F30" s="38">
        <v>112</v>
      </c>
      <c r="G30" s="14"/>
      <c r="H30" s="39"/>
      <c r="I30" s="38">
        <v>103</v>
      </c>
      <c r="J30" s="14">
        <v>94</v>
      </c>
      <c r="K30" s="39"/>
      <c r="L30" s="38">
        <v>54</v>
      </c>
      <c r="M30" s="125"/>
      <c r="N30" s="164"/>
      <c r="O30" s="125"/>
      <c r="P30" s="125"/>
      <c r="Q30" s="125"/>
      <c r="R30" s="38"/>
      <c r="S30" s="14"/>
      <c r="T30" s="14"/>
      <c r="U30" s="54"/>
      <c r="V30" s="54"/>
      <c r="W30" s="54"/>
      <c r="X30" s="58"/>
      <c r="Y30" s="58"/>
      <c r="Z30" s="250">
        <f t="shared" si="0"/>
        <v>467</v>
      </c>
      <c r="AA30" s="251">
        <v>23</v>
      </c>
      <c r="AB30" s="71"/>
      <c r="AC30" s="32"/>
      <c r="AD30" s="33"/>
      <c r="AE30" s="31"/>
      <c r="AF30" s="32"/>
      <c r="AG30" s="33"/>
      <c r="AH30" s="38"/>
      <c r="AI30" s="125"/>
      <c r="AJ30" s="16"/>
      <c r="AK30" s="38"/>
      <c r="AL30" s="14"/>
      <c r="AM30" s="16"/>
      <c r="AN30" s="38"/>
      <c r="AO30" s="14"/>
      <c r="AP30" s="39"/>
      <c r="AQ30" s="125"/>
      <c r="AR30" s="14"/>
      <c r="AS30" s="39"/>
      <c r="AT30" s="150"/>
      <c r="AU30" s="150"/>
      <c r="AV30" s="54"/>
      <c r="AW30" s="58"/>
      <c r="AX30" s="58"/>
      <c r="AY30" s="252">
        <f t="shared" si="1"/>
        <v>0</v>
      </c>
      <c r="AZ30" s="251"/>
      <c r="BA30" s="84">
        <f t="shared" si="2"/>
        <v>467</v>
      </c>
      <c r="BB30" s="275" t="s">
        <v>146</v>
      </c>
    </row>
    <row r="31" spans="1:54" ht="14.25" customHeight="1">
      <c r="A31" s="54">
        <v>27</v>
      </c>
      <c r="B31" s="241" t="s">
        <v>75</v>
      </c>
      <c r="C31" s="137"/>
      <c r="D31" s="138"/>
      <c r="E31" s="139"/>
      <c r="F31" s="137"/>
      <c r="G31" s="138"/>
      <c r="H31" s="139"/>
      <c r="I31" s="5"/>
      <c r="J31" s="3"/>
      <c r="K31" s="6"/>
      <c r="L31" s="5"/>
      <c r="M31" s="66"/>
      <c r="N31" s="85"/>
      <c r="O31" s="66"/>
      <c r="P31" s="66"/>
      <c r="Q31" s="66"/>
      <c r="R31" s="5"/>
      <c r="S31" s="3"/>
      <c r="T31" s="3"/>
      <c r="U31" s="8"/>
      <c r="V31" s="8"/>
      <c r="W31" s="8"/>
      <c r="X31" s="98"/>
      <c r="Y31" s="98"/>
      <c r="Z31" s="250">
        <f t="shared" si="0"/>
        <v>0</v>
      </c>
      <c r="AA31" s="251"/>
      <c r="AB31" s="71"/>
      <c r="AC31" s="32"/>
      <c r="AD31" s="33"/>
      <c r="AE31" s="31"/>
      <c r="AF31" s="32"/>
      <c r="AG31" s="33"/>
      <c r="AH31" s="34"/>
      <c r="AI31" s="73"/>
      <c r="AJ31" s="176"/>
      <c r="AK31" s="34">
        <v>74</v>
      </c>
      <c r="AL31" s="35">
        <v>69</v>
      </c>
      <c r="AM31" s="176">
        <v>57</v>
      </c>
      <c r="AN31" s="34"/>
      <c r="AO31" s="35"/>
      <c r="AP31" s="36"/>
      <c r="AQ31" s="73"/>
      <c r="AR31" s="35"/>
      <c r="AS31" s="36"/>
      <c r="AT31" s="150"/>
      <c r="AU31" s="150">
        <v>170</v>
      </c>
      <c r="AV31" s="106"/>
      <c r="AW31" s="108"/>
      <c r="AX31" s="108"/>
      <c r="AY31" s="252">
        <f t="shared" si="1"/>
        <v>370</v>
      </c>
      <c r="AZ31" s="251">
        <v>23</v>
      </c>
      <c r="BA31" s="84">
        <f t="shared" si="2"/>
        <v>370</v>
      </c>
      <c r="BB31" s="275" t="s">
        <v>147</v>
      </c>
    </row>
    <row r="32" spans="1:54" ht="14.25" customHeight="1">
      <c r="A32" s="54">
        <v>28</v>
      </c>
      <c r="B32" s="238" t="s">
        <v>83</v>
      </c>
      <c r="C32" s="137">
        <v>111</v>
      </c>
      <c r="D32" s="138"/>
      <c r="E32" s="139"/>
      <c r="F32" s="137">
        <v>84</v>
      </c>
      <c r="G32" s="138"/>
      <c r="H32" s="139"/>
      <c r="I32" s="5">
        <v>96</v>
      </c>
      <c r="J32" s="3"/>
      <c r="K32" s="6"/>
      <c r="L32" s="5">
        <v>60</v>
      </c>
      <c r="M32" s="66"/>
      <c r="N32" s="85"/>
      <c r="O32" s="66"/>
      <c r="P32" s="66"/>
      <c r="Q32" s="66"/>
      <c r="R32" s="5"/>
      <c r="S32" s="3"/>
      <c r="T32" s="3"/>
      <c r="U32" s="8"/>
      <c r="V32" s="8"/>
      <c r="W32" s="8"/>
      <c r="X32" s="98"/>
      <c r="Y32" s="98"/>
      <c r="Z32" s="250">
        <f t="shared" si="0"/>
        <v>351</v>
      </c>
      <c r="AA32" s="251">
        <v>24</v>
      </c>
      <c r="AB32" s="71"/>
      <c r="AC32" s="32"/>
      <c r="AD32" s="33"/>
      <c r="AE32" s="31"/>
      <c r="AF32" s="32"/>
      <c r="AG32" s="33"/>
      <c r="AH32" s="5"/>
      <c r="AI32" s="66"/>
      <c r="AJ32" s="101"/>
      <c r="AK32" s="5"/>
      <c r="AL32" s="3"/>
      <c r="AM32" s="101"/>
      <c r="AN32" s="5"/>
      <c r="AO32" s="3"/>
      <c r="AP32" s="6"/>
      <c r="AQ32" s="66"/>
      <c r="AR32" s="3"/>
      <c r="AS32" s="6"/>
      <c r="AT32" s="150"/>
      <c r="AU32" s="150"/>
      <c r="AV32" s="8"/>
      <c r="AW32" s="98"/>
      <c r="AX32" s="98"/>
      <c r="AY32" s="252">
        <f t="shared" si="1"/>
        <v>0</v>
      </c>
      <c r="AZ32" s="251"/>
      <c r="BA32" s="84">
        <f t="shared" si="2"/>
        <v>351</v>
      </c>
      <c r="BB32" s="275" t="s">
        <v>148</v>
      </c>
    </row>
    <row r="33" spans="1:54" ht="14.25" customHeight="1">
      <c r="A33" s="54">
        <v>29</v>
      </c>
      <c r="B33" s="237" t="s">
        <v>39</v>
      </c>
      <c r="C33" s="137"/>
      <c r="D33" s="138"/>
      <c r="E33" s="139"/>
      <c r="F33" s="137"/>
      <c r="G33" s="138"/>
      <c r="H33" s="139"/>
      <c r="I33" s="31"/>
      <c r="J33" s="32"/>
      <c r="K33" s="33"/>
      <c r="L33" s="31">
        <v>95</v>
      </c>
      <c r="M33" s="71"/>
      <c r="N33" s="258"/>
      <c r="O33" s="71">
        <v>124</v>
      </c>
      <c r="P33" s="71"/>
      <c r="Q33" s="71"/>
      <c r="R33" s="31"/>
      <c r="S33" s="32"/>
      <c r="T33" s="32"/>
      <c r="U33" s="105"/>
      <c r="V33" s="105">
        <v>67</v>
      </c>
      <c r="W33" s="105"/>
      <c r="X33" s="107"/>
      <c r="Y33" s="107"/>
      <c r="Z33" s="250">
        <f t="shared" si="0"/>
        <v>286</v>
      </c>
      <c r="AA33" s="251">
        <v>25</v>
      </c>
      <c r="AB33" s="71"/>
      <c r="AC33" s="32"/>
      <c r="AD33" s="33"/>
      <c r="AE33" s="31"/>
      <c r="AF33" s="32"/>
      <c r="AG33" s="33"/>
      <c r="AH33" s="31"/>
      <c r="AI33" s="71"/>
      <c r="AJ33" s="174"/>
      <c r="AK33" s="31"/>
      <c r="AL33" s="32"/>
      <c r="AM33" s="174"/>
      <c r="AN33" s="31"/>
      <c r="AO33" s="32"/>
      <c r="AP33" s="33"/>
      <c r="AQ33" s="71"/>
      <c r="AR33" s="32"/>
      <c r="AS33" s="33"/>
      <c r="AT33" s="150"/>
      <c r="AU33" s="150"/>
      <c r="AV33" s="105"/>
      <c r="AW33" s="107"/>
      <c r="AX33" s="107"/>
      <c r="AY33" s="252">
        <f t="shared" si="1"/>
        <v>0</v>
      </c>
      <c r="AZ33" s="251"/>
      <c r="BA33" s="84">
        <f t="shared" si="2"/>
        <v>286</v>
      </c>
      <c r="BB33" s="275" t="s">
        <v>149</v>
      </c>
    </row>
    <row r="34" spans="1:54" ht="14.25" customHeight="1">
      <c r="A34" s="54">
        <v>30</v>
      </c>
      <c r="B34" s="241" t="s">
        <v>38</v>
      </c>
      <c r="C34" s="5"/>
      <c r="D34" s="3"/>
      <c r="E34" s="6"/>
      <c r="F34" s="5"/>
      <c r="G34" s="3"/>
      <c r="H34" s="6"/>
      <c r="I34" s="5"/>
      <c r="J34" s="3"/>
      <c r="K34" s="6"/>
      <c r="L34" s="5">
        <v>53</v>
      </c>
      <c r="M34" s="66"/>
      <c r="N34" s="85"/>
      <c r="O34" s="66"/>
      <c r="P34" s="66"/>
      <c r="Q34" s="66"/>
      <c r="R34" s="5"/>
      <c r="S34" s="3"/>
      <c r="T34" s="3"/>
      <c r="U34" s="8"/>
      <c r="V34" s="8"/>
      <c r="W34" s="8"/>
      <c r="X34" s="98"/>
      <c r="Y34" s="98"/>
      <c r="Z34" s="250">
        <f t="shared" si="0"/>
        <v>53</v>
      </c>
      <c r="AA34" s="251">
        <v>31</v>
      </c>
      <c r="AB34" s="71"/>
      <c r="AC34" s="32"/>
      <c r="AD34" s="33"/>
      <c r="AE34" s="31"/>
      <c r="AF34" s="32"/>
      <c r="AG34" s="33"/>
      <c r="AH34" s="5"/>
      <c r="AI34" s="66"/>
      <c r="AJ34" s="101"/>
      <c r="AK34" s="5">
        <v>104</v>
      </c>
      <c r="AL34" s="3"/>
      <c r="AM34" s="101"/>
      <c r="AN34" s="5">
        <v>98</v>
      </c>
      <c r="AO34" s="3"/>
      <c r="AP34" s="6"/>
      <c r="AQ34" s="66"/>
      <c r="AR34" s="3"/>
      <c r="AS34" s="6"/>
      <c r="AT34" s="150"/>
      <c r="AU34" s="150"/>
      <c r="AV34" s="8"/>
      <c r="AW34" s="98"/>
      <c r="AX34" s="98"/>
      <c r="AY34" s="252">
        <f t="shared" si="1"/>
        <v>202</v>
      </c>
      <c r="AZ34" s="251">
        <v>27</v>
      </c>
      <c r="BA34" s="84">
        <f t="shared" si="2"/>
        <v>255</v>
      </c>
      <c r="BB34" s="275" t="s">
        <v>150</v>
      </c>
    </row>
    <row r="35" spans="1:54" ht="14.25" customHeight="1">
      <c r="A35" s="54">
        <v>31</v>
      </c>
      <c r="B35" s="237" t="s">
        <v>26</v>
      </c>
      <c r="C35" s="5"/>
      <c r="D35" s="3"/>
      <c r="E35" s="6"/>
      <c r="F35" s="5"/>
      <c r="G35" s="3"/>
      <c r="H35" s="6"/>
      <c r="I35" s="38"/>
      <c r="J35" s="14"/>
      <c r="K35" s="39"/>
      <c r="L35" s="38"/>
      <c r="M35" s="125"/>
      <c r="N35" s="164"/>
      <c r="O35" s="125"/>
      <c r="P35" s="125"/>
      <c r="Q35" s="125"/>
      <c r="R35" s="34"/>
      <c r="S35" s="35"/>
      <c r="T35" s="35"/>
      <c r="U35" s="106"/>
      <c r="V35" s="106"/>
      <c r="W35" s="106"/>
      <c r="X35" s="108"/>
      <c r="Y35" s="108"/>
      <c r="Z35" s="250">
        <f t="shared" si="0"/>
        <v>0</v>
      </c>
      <c r="AA35" s="251"/>
      <c r="AB35" s="71"/>
      <c r="AC35" s="32"/>
      <c r="AD35" s="33"/>
      <c r="AE35" s="31"/>
      <c r="AF35" s="32"/>
      <c r="AG35" s="33"/>
      <c r="AH35" s="5">
        <v>55</v>
      </c>
      <c r="AI35" s="66">
        <v>52</v>
      </c>
      <c r="AJ35" s="101"/>
      <c r="AK35" s="5">
        <v>80</v>
      </c>
      <c r="AL35" s="3">
        <v>50</v>
      </c>
      <c r="AM35" s="101"/>
      <c r="AN35" s="5"/>
      <c r="AO35" s="3"/>
      <c r="AP35" s="6"/>
      <c r="AQ35" s="66"/>
      <c r="AR35" s="3"/>
      <c r="AS35" s="6"/>
      <c r="AT35" s="150"/>
      <c r="AU35" s="150"/>
      <c r="AV35" s="8"/>
      <c r="AW35" s="98"/>
      <c r="AX35" s="98"/>
      <c r="AY35" s="252">
        <f t="shared" si="1"/>
        <v>237</v>
      </c>
      <c r="AZ35" s="251">
        <v>25</v>
      </c>
      <c r="BA35" s="84">
        <f t="shared" si="2"/>
        <v>237</v>
      </c>
      <c r="BB35" s="275" t="s">
        <v>151</v>
      </c>
    </row>
    <row r="36" spans="1:54" ht="14.25" customHeight="1">
      <c r="A36" s="54">
        <v>32</v>
      </c>
      <c r="B36" s="241" t="s">
        <v>31</v>
      </c>
      <c r="C36" s="38"/>
      <c r="D36" s="14"/>
      <c r="E36" s="39"/>
      <c r="F36" s="38"/>
      <c r="G36" s="14"/>
      <c r="H36" s="39"/>
      <c r="I36" s="38"/>
      <c r="J36" s="14"/>
      <c r="K36" s="39"/>
      <c r="L36" s="38"/>
      <c r="M36" s="125"/>
      <c r="N36" s="164"/>
      <c r="O36" s="125"/>
      <c r="P36" s="125"/>
      <c r="Q36" s="125"/>
      <c r="R36" s="38"/>
      <c r="S36" s="14"/>
      <c r="T36" s="14"/>
      <c r="U36" s="54"/>
      <c r="V36" s="54"/>
      <c r="W36" s="54"/>
      <c r="X36" s="58"/>
      <c r="Y36" s="58"/>
      <c r="Z36" s="250">
        <f t="shared" si="0"/>
        <v>0</v>
      </c>
      <c r="AA36" s="251"/>
      <c r="AB36" s="71">
        <v>101</v>
      </c>
      <c r="AC36" s="32"/>
      <c r="AD36" s="33"/>
      <c r="AE36" s="31">
        <v>72</v>
      </c>
      <c r="AF36" s="32"/>
      <c r="AG36" s="33"/>
      <c r="AH36" s="38">
        <v>54</v>
      </c>
      <c r="AI36" s="125"/>
      <c r="AJ36" s="16"/>
      <c r="AK36" s="38"/>
      <c r="AL36" s="14"/>
      <c r="AM36" s="16"/>
      <c r="AN36" s="38"/>
      <c r="AO36" s="14"/>
      <c r="AP36" s="39"/>
      <c r="AQ36" s="125"/>
      <c r="AR36" s="14"/>
      <c r="AS36" s="39"/>
      <c r="AT36" s="150"/>
      <c r="AU36" s="150"/>
      <c r="AV36" s="54"/>
      <c r="AW36" s="58"/>
      <c r="AX36" s="58"/>
      <c r="AY36" s="252">
        <f t="shared" si="1"/>
        <v>227</v>
      </c>
      <c r="AZ36" s="251">
        <v>26</v>
      </c>
      <c r="BA36" s="84">
        <f t="shared" si="2"/>
        <v>227</v>
      </c>
      <c r="BB36" s="275" t="s">
        <v>152</v>
      </c>
    </row>
    <row r="37" spans="1:54" ht="14.25" customHeight="1">
      <c r="A37" s="54">
        <v>33</v>
      </c>
      <c r="B37" s="237" t="s">
        <v>90</v>
      </c>
      <c r="C37" s="5">
        <v>80</v>
      </c>
      <c r="D37" s="3"/>
      <c r="E37" s="6"/>
      <c r="F37" s="5">
        <v>92</v>
      </c>
      <c r="G37" s="3"/>
      <c r="H37" s="6"/>
      <c r="I37" s="5"/>
      <c r="J37" s="3"/>
      <c r="K37" s="6"/>
      <c r="L37" s="5">
        <v>38</v>
      </c>
      <c r="M37" s="66"/>
      <c r="N37" s="85"/>
      <c r="O37" s="66"/>
      <c r="P37" s="66"/>
      <c r="Q37" s="66"/>
      <c r="R37" s="5"/>
      <c r="S37" s="3"/>
      <c r="T37" s="3"/>
      <c r="U37" s="8"/>
      <c r="V37" s="8"/>
      <c r="W37" s="8"/>
      <c r="X37" s="98"/>
      <c r="Y37" s="98"/>
      <c r="Z37" s="250">
        <f t="shared" si="0"/>
        <v>210</v>
      </c>
      <c r="AA37" s="251">
        <v>27</v>
      </c>
      <c r="AB37" s="71"/>
      <c r="AC37" s="32"/>
      <c r="AD37" s="33"/>
      <c r="AE37" s="31"/>
      <c r="AF37" s="32"/>
      <c r="AG37" s="33"/>
      <c r="AH37" s="5"/>
      <c r="AI37" s="66"/>
      <c r="AJ37" s="101"/>
      <c r="AK37" s="5"/>
      <c r="AL37" s="3"/>
      <c r="AM37" s="101"/>
      <c r="AN37" s="5"/>
      <c r="AO37" s="3"/>
      <c r="AP37" s="6"/>
      <c r="AQ37" s="66"/>
      <c r="AR37" s="3"/>
      <c r="AS37" s="6"/>
      <c r="AT37" s="150"/>
      <c r="AU37" s="150"/>
      <c r="AV37" s="8"/>
      <c r="AW37" s="98"/>
      <c r="AX37" s="98"/>
      <c r="AY37" s="252">
        <f t="shared" si="1"/>
        <v>0</v>
      </c>
      <c r="AZ37" s="251"/>
      <c r="BA37" s="84">
        <f t="shared" si="2"/>
        <v>210</v>
      </c>
      <c r="BB37" s="275" t="s">
        <v>153</v>
      </c>
    </row>
    <row r="38" spans="1:54" ht="14.25" customHeight="1">
      <c r="A38" s="54">
        <v>34</v>
      </c>
      <c r="B38" s="240" t="s">
        <v>4</v>
      </c>
      <c r="C38" s="137"/>
      <c r="D38" s="138"/>
      <c r="E38" s="139"/>
      <c r="F38" s="137"/>
      <c r="G38" s="138"/>
      <c r="H38" s="139"/>
      <c r="I38" s="5"/>
      <c r="J38" s="3"/>
      <c r="K38" s="6"/>
      <c r="L38" s="5"/>
      <c r="M38" s="66"/>
      <c r="N38" s="85"/>
      <c r="O38" s="66"/>
      <c r="P38" s="66"/>
      <c r="Q38" s="66"/>
      <c r="R38" s="5"/>
      <c r="S38" s="3"/>
      <c r="T38" s="3"/>
      <c r="U38" s="8"/>
      <c r="V38" s="8"/>
      <c r="W38" s="8"/>
      <c r="X38" s="98"/>
      <c r="Y38" s="98"/>
      <c r="Z38" s="250">
        <f t="shared" si="0"/>
        <v>0</v>
      </c>
      <c r="AA38" s="251"/>
      <c r="AB38" s="71">
        <v>100</v>
      </c>
      <c r="AC38" s="32"/>
      <c r="AD38" s="33"/>
      <c r="AE38" s="31">
        <v>84</v>
      </c>
      <c r="AF38" s="32"/>
      <c r="AG38" s="33"/>
      <c r="AH38" s="5"/>
      <c r="AI38" s="66"/>
      <c r="AJ38" s="101"/>
      <c r="AK38" s="5"/>
      <c r="AL38" s="3"/>
      <c r="AM38" s="101"/>
      <c r="AN38" s="5"/>
      <c r="AO38" s="3"/>
      <c r="AP38" s="6"/>
      <c r="AQ38" s="66"/>
      <c r="AR38" s="3"/>
      <c r="AS38" s="6"/>
      <c r="AT38" s="150"/>
      <c r="AU38" s="150"/>
      <c r="AV38" s="8"/>
      <c r="AW38" s="98"/>
      <c r="AX38" s="98"/>
      <c r="AY38" s="252">
        <f t="shared" si="1"/>
        <v>184</v>
      </c>
      <c r="AZ38" s="251">
        <v>28</v>
      </c>
      <c r="BA38" s="84">
        <f t="shared" si="2"/>
        <v>184</v>
      </c>
      <c r="BB38" s="275" t="s">
        <v>154</v>
      </c>
    </row>
    <row r="39" spans="1:54" ht="14.25" customHeight="1">
      <c r="A39" s="54">
        <v>35</v>
      </c>
      <c r="B39" s="237" t="s">
        <v>22</v>
      </c>
      <c r="C39" s="137"/>
      <c r="D39" s="138"/>
      <c r="E39" s="139"/>
      <c r="F39" s="137"/>
      <c r="G39" s="138"/>
      <c r="H39" s="139"/>
      <c r="I39" s="38"/>
      <c r="J39" s="14"/>
      <c r="K39" s="36"/>
      <c r="L39" s="34">
        <v>70</v>
      </c>
      <c r="M39" s="73"/>
      <c r="N39" s="259"/>
      <c r="O39" s="73"/>
      <c r="P39" s="73"/>
      <c r="Q39" s="73"/>
      <c r="R39" s="34"/>
      <c r="S39" s="35"/>
      <c r="T39" s="35"/>
      <c r="U39" s="106"/>
      <c r="V39" s="106"/>
      <c r="W39" s="106"/>
      <c r="X39" s="108"/>
      <c r="Y39" s="108"/>
      <c r="Z39" s="250">
        <f t="shared" si="0"/>
        <v>70</v>
      </c>
      <c r="AA39" s="251">
        <v>30</v>
      </c>
      <c r="AB39" s="71"/>
      <c r="AC39" s="32"/>
      <c r="AD39" s="33"/>
      <c r="AE39" s="31"/>
      <c r="AF39" s="32"/>
      <c r="AG39" s="33"/>
      <c r="AH39" s="34"/>
      <c r="AI39" s="266"/>
      <c r="AJ39" s="267"/>
      <c r="AK39" s="34"/>
      <c r="AL39" s="35"/>
      <c r="AM39" s="176"/>
      <c r="AN39" s="34"/>
      <c r="AO39" s="35"/>
      <c r="AP39" s="36"/>
      <c r="AQ39" s="266"/>
      <c r="AR39" s="268"/>
      <c r="AS39" s="269"/>
      <c r="AT39" s="151"/>
      <c r="AU39" s="151"/>
      <c r="AV39" s="270"/>
      <c r="AW39" s="271"/>
      <c r="AX39" s="271"/>
      <c r="AY39" s="252">
        <f t="shared" si="1"/>
        <v>0</v>
      </c>
      <c r="AZ39" s="251"/>
      <c r="BA39" s="84">
        <f t="shared" si="2"/>
        <v>70</v>
      </c>
      <c r="BB39" s="275" t="s">
        <v>155</v>
      </c>
    </row>
    <row r="40" spans="1:54" ht="14.25" customHeight="1">
      <c r="A40" s="54">
        <v>36</v>
      </c>
      <c r="B40" s="238" t="s">
        <v>23</v>
      </c>
      <c r="C40" s="137"/>
      <c r="D40" s="138"/>
      <c r="E40" s="139"/>
      <c r="F40" s="137"/>
      <c r="G40" s="138"/>
      <c r="H40" s="139"/>
      <c r="I40" s="5"/>
      <c r="J40" s="3"/>
      <c r="K40" s="6"/>
      <c r="L40" s="5"/>
      <c r="M40" s="66"/>
      <c r="N40" s="85"/>
      <c r="O40" s="66"/>
      <c r="P40" s="66"/>
      <c r="Q40" s="66"/>
      <c r="R40" s="5"/>
      <c r="S40" s="3"/>
      <c r="T40" s="3"/>
      <c r="U40" s="103"/>
      <c r="V40" s="103"/>
      <c r="W40" s="103"/>
      <c r="X40" s="260"/>
      <c r="Y40" s="98"/>
      <c r="Z40" s="250">
        <f t="shared" si="0"/>
        <v>0</v>
      </c>
      <c r="AA40" s="251"/>
      <c r="AB40" s="71"/>
      <c r="AC40" s="32"/>
      <c r="AD40" s="33"/>
      <c r="AE40" s="31"/>
      <c r="AF40" s="32"/>
      <c r="AG40" s="33"/>
      <c r="AH40" s="98"/>
      <c r="AI40" s="3"/>
      <c r="AJ40" s="101"/>
      <c r="AK40" s="5"/>
      <c r="AL40" s="3"/>
      <c r="AM40" s="101"/>
      <c r="AN40" s="5"/>
      <c r="AO40" s="3"/>
      <c r="AP40" s="6"/>
      <c r="AQ40" s="66"/>
      <c r="AR40" s="3"/>
      <c r="AS40" s="6"/>
      <c r="AT40" s="105"/>
      <c r="AU40" s="105"/>
      <c r="AV40" s="8"/>
      <c r="AW40" s="98"/>
      <c r="AX40" s="98"/>
      <c r="AY40" s="252">
        <f t="shared" si="1"/>
        <v>0</v>
      </c>
      <c r="AZ40" s="251"/>
      <c r="BA40" s="84">
        <f t="shared" si="2"/>
        <v>0</v>
      </c>
      <c r="BB40" s="214"/>
    </row>
    <row r="41" spans="1:54" ht="14.25" customHeight="1">
      <c r="A41" s="54">
        <v>37</v>
      </c>
      <c r="B41" s="238" t="s">
        <v>37</v>
      </c>
      <c r="C41" s="137"/>
      <c r="D41" s="138"/>
      <c r="E41" s="139"/>
      <c r="F41" s="137"/>
      <c r="G41" s="138"/>
      <c r="H41" s="139"/>
      <c r="I41" s="5"/>
      <c r="J41" s="3"/>
      <c r="K41" s="6"/>
      <c r="L41" s="5"/>
      <c r="M41" s="66"/>
      <c r="N41" s="85"/>
      <c r="O41" s="66"/>
      <c r="P41" s="66"/>
      <c r="Q41" s="66"/>
      <c r="R41" s="5"/>
      <c r="S41" s="3"/>
      <c r="T41" s="3"/>
      <c r="U41" s="8"/>
      <c r="V41" s="8"/>
      <c r="W41" s="8"/>
      <c r="X41" s="98"/>
      <c r="Y41" s="98"/>
      <c r="Z41" s="250">
        <f t="shared" si="0"/>
        <v>0</v>
      </c>
      <c r="AA41" s="251"/>
      <c r="AB41" s="71"/>
      <c r="AC41" s="32"/>
      <c r="AD41" s="33"/>
      <c r="AE41" s="31"/>
      <c r="AF41" s="32"/>
      <c r="AG41" s="33"/>
      <c r="AH41" s="98"/>
      <c r="AI41" s="3"/>
      <c r="AJ41" s="101"/>
      <c r="AK41" s="5"/>
      <c r="AL41" s="3"/>
      <c r="AM41" s="101"/>
      <c r="AN41" s="5"/>
      <c r="AO41" s="3"/>
      <c r="AP41" s="6"/>
      <c r="AQ41" s="66"/>
      <c r="AR41" s="3"/>
      <c r="AS41" s="6"/>
      <c r="AT41" s="105"/>
      <c r="AU41" s="105"/>
      <c r="AV41" s="8"/>
      <c r="AW41" s="98"/>
      <c r="AX41" s="98"/>
      <c r="AY41" s="252">
        <f t="shared" si="1"/>
        <v>0</v>
      </c>
      <c r="AZ41" s="251"/>
      <c r="BA41" s="84">
        <f t="shared" si="2"/>
        <v>0</v>
      </c>
      <c r="BB41" s="214"/>
    </row>
    <row r="42" spans="1:54" ht="14.25" customHeight="1">
      <c r="A42" s="54">
        <v>38</v>
      </c>
      <c r="B42" s="241" t="s">
        <v>21</v>
      </c>
      <c r="C42" s="5"/>
      <c r="D42" s="3"/>
      <c r="E42" s="6"/>
      <c r="F42" s="5"/>
      <c r="G42" s="3"/>
      <c r="H42" s="6"/>
      <c r="I42" s="5"/>
      <c r="J42" s="3"/>
      <c r="K42" s="6"/>
      <c r="L42" s="5"/>
      <c r="M42" s="66"/>
      <c r="N42" s="85"/>
      <c r="O42" s="66"/>
      <c r="P42" s="66"/>
      <c r="Q42" s="66"/>
      <c r="R42" s="5"/>
      <c r="S42" s="3"/>
      <c r="T42" s="3"/>
      <c r="U42" s="8"/>
      <c r="V42" s="8"/>
      <c r="W42" s="8"/>
      <c r="X42" s="98"/>
      <c r="Y42" s="98"/>
      <c r="Z42" s="250">
        <f t="shared" si="0"/>
        <v>0</v>
      </c>
      <c r="AA42" s="251"/>
      <c r="AB42" s="71"/>
      <c r="AC42" s="32"/>
      <c r="AD42" s="33"/>
      <c r="AE42" s="31"/>
      <c r="AF42" s="32"/>
      <c r="AG42" s="33"/>
      <c r="AH42" s="98"/>
      <c r="AI42" s="3"/>
      <c r="AJ42" s="101"/>
      <c r="AK42" s="5"/>
      <c r="AL42" s="3"/>
      <c r="AM42" s="101"/>
      <c r="AN42" s="5"/>
      <c r="AO42" s="3"/>
      <c r="AP42" s="6"/>
      <c r="AQ42" s="66"/>
      <c r="AR42" s="3"/>
      <c r="AS42" s="6"/>
      <c r="AT42" s="105"/>
      <c r="AU42" s="105"/>
      <c r="AV42" s="8"/>
      <c r="AW42" s="98"/>
      <c r="AX42" s="98"/>
      <c r="AY42" s="252">
        <f t="shared" si="1"/>
        <v>0</v>
      </c>
      <c r="AZ42" s="251"/>
      <c r="BA42" s="84">
        <f t="shared" si="2"/>
        <v>0</v>
      </c>
      <c r="BB42" s="276"/>
    </row>
    <row r="43" spans="1:54" ht="14.25" customHeight="1" thickBot="1">
      <c r="A43" s="54">
        <v>39</v>
      </c>
      <c r="B43" s="265" t="s">
        <v>51</v>
      </c>
      <c r="C43" s="261"/>
      <c r="D43" s="262"/>
      <c r="E43" s="263"/>
      <c r="F43" s="261"/>
      <c r="G43" s="262"/>
      <c r="H43" s="263"/>
      <c r="I43" s="10"/>
      <c r="J43" s="11"/>
      <c r="K43" s="12"/>
      <c r="L43" s="10"/>
      <c r="M43" s="132"/>
      <c r="N43" s="264"/>
      <c r="O43" s="132"/>
      <c r="P43" s="132"/>
      <c r="Q43" s="132"/>
      <c r="R43" s="10"/>
      <c r="S43" s="11"/>
      <c r="T43" s="11"/>
      <c r="U43" s="13"/>
      <c r="V43" s="13"/>
      <c r="W43" s="13"/>
      <c r="X43" s="99"/>
      <c r="Y43" s="99"/>
      <c r="Z43" s="254">
        <f t="shared" si="0"/>
        <v>0</v>
      </c>
      <c r="AA43" s="255"/>
      <c r="AB43" s="185"/>
      <c r="AC43" s="148"/>
      <c r="AD43" s="149"/>
      <c r="AE43" s="147"/>
      <c r="AF43" s="148"/>
      <c r="AG43" s="149"/>
      <c r="AH43" s="99"/>
      <c r="AI43" s="11"/>
      <c r="AJ43" s="131"/>
      <c r="AK43" s="10"/>
      <c r="AL43" s="11"/>
      <c r="AM43" s="131"/>
      <c r="AN43" s="10"/>
      <c r="AO43" s="11"/>
      <c r="AP43" s="12"/>
      <c r="AQ43" s="132"/>
      <c r="AR43" s="11"/>
      <c r="AS43" s="12"/>
      <c r="AT43" s="152"/>
      <c r="AU43" s="152"/>
      <c r="AV43" s="13"/>
      <c r="AW43" s="99"/>
      <c r="AX43" s="99"/>
      <c r="AY43" s="256">
        <f t="shared" si="1"/>
        <v>0</v>
      </c>
      <c r="AZ43" s="255"/>
      <c r="BA43" s="273">
        <f t="shared" si="2"/>
        <v>0</v>
      </c>
      <c r="BB43" s="277"/>
    </row>
  </sheetData>
  <sortState ref="B5:BB43">
    <sortCondition descending="1" ref="BA5:BA43"/>
  </sortState>
  <mergeCells count="34">
    <mergeCell ref="BB1:BB4"/>
    <mergeCell ref="U3:U4"/>
    <mergeCell ref="AT3:AT4"/>
    <mergeCell ref="C1:AA1"/>
    <mergeCell ref="C2:Y2"/>
    <mergeCell ref="C3:E4"/>
    <mergeCell ref="F3:H4"/>
    <mergeCell ref="AB3:AD4"/>
    <mergeCell ref="AE3:AG4"/>
    <mergeCell ref="BA1:BA4"/>
    <mergeCell ref="AU3:AU4"/>
    <mergeCell ref="L3:N4"/>
    <mergeCell ref="AK3:AM4"/>
    <mergeCell ref="V3:V4"/>
    <mergeCell ref="O3:Q4"/>
    <mergeCell ref="AN3:AP4"/>
    <mergeCell ref="AZ2:AZ4"/>
    <mergeCell ref="Z2:Z4"/>
    <mergeCell ref="AA2:AA4"/>
    <mergeCell ref="AH2:AX2"/>
    <mergeCell ref="AY2:AY4"/>
    <mergeCell ref="AH3:AJ4"/>
    <mergeCell ref="AQ3:AS4"/>
    <mergeCell ref="AV3:AV4"/>
    <mergeCell ref="AX3:AX4"/>
    <mergeCell ref="AW3:AW4"/>
    <mergeCell ref="X3:X4"/>
    <mergeCell ref="A1:A4"/>
    <mergeCell ref="B1:B4"/>
    <mergeCell ref="AH1:AY1"/>
    <mergeCell ref="I3:K4"/>
    <mergeCell ref="R3:T4"/>
    <mergeCell ref="W3:W4"/>
    <mergeCell ref="Y3:Y4"/>
  </mergeCells>
  <pageMargins left="0" right="0" top="0" bottom="0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44"/>
  <sheetViews>
    <sheetView zoomScaleNormal="100" workbookViewId="0">
      <selection activeCell="AP9" sqref="AP9"/>
    </sheetView>
  </sheetViews>
  <sheetFormatPr defaultRowHeight="15"/>
  <cols>
    <col min="1" max="1" width="4.140625" customWidth="1"/>
    <col min="2" max="2" width="22.85546875" customWidth="1"/>
    <col min="3" max="5" width="3.7109375" customWidth="1"/>
    <col min="6" max="12" width="3.7109375" style="2" customWidth="1"/>
    <col min="13" max="14" width="3.7109375" customWidth="1"/>
    <col min="15" max="17" width="6.7109375" customWidth="1"/>
    <col min="18" max="18" width="8.7109375" customWidth="1"/>
    <col min="19" max="19" width="6.42578125" customWidth="1"/>
    <col min="20" max="31" width="3.5703125" customWidth="1"/>
    <col min="32" max="34" width="6.7109375" customWidth="1"/>
    <col min="35" max="35" width="8.7109375" customWidth="1"/>
    <col min="36" max="36" width="6.42578125" customWidth="1"/>
    <col min="37" max="37" width="7.28515625" customWidth="1"/>
    <col min="38" max="38" width="7.140625" customWidth="1"/>
  </cols>
  <sheetData>
    <row r="1" spans="1:38" ht="16.5" thickBot="1">
      <c r="A1" s="552" t="s">
        <v>45</v>
      </c>
      <c r="B1" s="554" t="s">
        <v>50</v>
      </c>
      <c r="C1" s="556" t="s">
        <v>174</v>
      </c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8" t="s">
        <v>175</v>
      </c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60"/>
      <c r="AK1" s="504" t="s">
        <v>43</v>
      </c>
      <c r="AL1" s="504" t="s">
        <v>49</v>
      </c>
    </row>
    <row r="2" spans="1:38" ht="39" thickBot="1">
      <c r="A2" s="553"/>
      <c r="B2" s="555"/>
      <c r="C2" s="561" t="s">
        <v>28</v>
      </c>
      <c r="D2" s="562"/>
      <c r="E2" s="563"/>
      <c r="F2" s="565" t="s">
        <v>103</v>
      </c>
      <c r="G2" s="566"/>
      <c r="H2" s="567"/>
      <c r="I2" s="565" t="s">
        <v>102</v>
      </c>
      <c r="J2" s="566"/>
      <c r="K2" s="567"/>
      <c r="L2" s="564" t="s">
        <v>29</v>
      </c>
      <c r="M2" s="564"/>
      <c r="N2" s="564"/>
      <c r="O2" s="22" t="s">
        <v>104</v>
      </c>
      <c r="P2" s="22" t="s">
        <v>119</v>
      </c>
      <c r="Q2" s="22" t="s">
        <v>101</v>
      </c>
      <c r="R2" s="207" t="s">
        <v>48</v>
      </c>
      <c r="S2" s="207" t="s">
        <v>32</v>
      </c>
      <c r="T2" s="561" t="s">
        <v>28</v>
      </c>
      <c r="U2" s="562"/>
      <c r="V2" s="563"/>
      <c r="W2" s="565" t="s">
        <v>103</v>
      </c>
      <c r="X2" s="566"/>
      <c r="Y2" s="567"/>
      <c r="Z2" s="565" t="s">
        <v>102</v>
      </c>
      <c r="AA2" s="566"/>
      <c r="AB2" s="567"/>
      <c r="AC2" s="561" t="s">
        <v>29</v>
      </c>
      <c r="AD2" s="562"/>
      <c r="AE2" s="563"/>
      <c r="AF2" s="22" t="s">
        <v>104</v>
      </c>
      <c r="AG2" s="22" t="s">
        <v>119</v>
      </c>
      <c r="AH2" s="23" t="s">
        <v>101</v>
      </c>
      <c r="AI2" s="207" t="s">
        <v>48</v>
      </c>
      <c r="AJ2" s="193" t="s">
        <v>32</v>
      </c>
      <c r="AK2" s="506"/>
      <c r="AL2" s="506"/>
    </row>
    <row r="3" spans="1:38" ht="16.5" customHeight="1">
      <c r="A3" s="119">
        <v>1</v>
      </c>
      <c r="B3" s="233" t="s">
        <v>14</v>
      </c>
      <c r="C3" s="78">
        <v>137</v>
      </c>
      <c r="D3" s="79">
        <v>134</v>
      </c>
      <c r="E3" s="128">
        <v>114</v>
      </c>
      <c r="F3" s="78">
        <v>150</v>
      </c>
      <c r="G3" s="79">
        <v>137</v>
      </c>
      <c r="H3" s="80">
        <v>130</v>
      </c>
      <c r="I3" s="78">
        <v>143</v>
      </c>
      <c r="J3" s="79">
        <v>140</v>
      </c>
      <c r="K3" s="80">
        <v>132</v>
      </c>
      <c r="L3" s="78">
        <v>146</v>
      </c>
      <c r="M3" s="127">
        <v>122</v>
      </c>
      <c r="N3" s="127">
        <v>118</v>
      </c>
      <c r="O3" s="110">
        <v>165</v>
      </c>
      <c r="P3" s="153">
        <v>165</v>
      </c>
      <c r="Q3" s="153">
        <v>390</v>
      </c>
      <c r="R3" s="133">
        <f t="shared" ref="R3:R30" si="0">C3+D3+E3+F3+G3+H3+I3+J3+K3+L3+M3+N3+O3+P3+Q3</f>
        <v>2323</v>
      </c>
      <c r="S3" s="155">
        <v>1</v>
      </c>
      <c r="T3" s="127">
        <v>137</v>
      </c>
      <c r="U3" s="79">
        <v>130</v>
      </c>
      <c r="V3" s="128">
        <v>113</v>
      </c>
      <c r="W3" s="78">
        <v>150</v>
      </c>
      <c r="X3" s="79">
        <v>146</v>
      </c>
      <c r="Y3" s="80">
        <v>122</v>
      </c>
      <c r="Z3" s="78">
        <v>150</v>
      </c>
      <c r="AA3" s="79">
        <v>122</v>
      </c>
      <c r="AB3" s="80">
        <v>120</v>
      </c>
      <c r="AC3" s="78">
        <v>150</v>
      </c>
      <c r="AD3" s="79">
        <v>146</v>
      </c>
      <c r="AE3" s="128">
        <v>124</v>
      </c>
      <c r="AF3" s="110">
        <v>165</v>
      </c>
      <c r="AG3" s="153">
        <v>165</v>
      </c>
      <c r="AH3" s="153">
        <v>450</v>
      </c>
      <c r="AI3" s="135">
        <f t="shared" ref="AI3:AI30" si="1">T3+U3+V3+W3+X3+Y3+Z3+AA3+AB3+AC3+AD3+AE3+AF3+AG3+AH3</f>
        <v>2390</v>
      </c>
      <c r="AJ3" s="227">
        <v>1</v>
      </c>
      <c r="AK3" s="230">
        <f t="shared" ref="AK3:AK30" si="2">R3+AI3</f>
        <v>4713</v>
      </c>
      <c r="AL3" s="165">
        <v>1</v>
      </c>
    </row>
    <row r="4" spans="1:38" ht="16.5" customHeight="1">
      <c r="A4" s="63">
        <v>2</v>
      </c>
      <c r="B4" s="234" t="s">
        <v>2</v>
      </c>
      <c r="C4" s="5">
        <v>111</v>
      </c>
      <c r="D4" s="3">
        <v>106</v>
      </c>
      <c r="E4" s="101">
        <v>104</v>
      </c>
      <c r="F4" s="5">
        <v>146</v>
      </c>
      <c r="G4" s="3">
        <v>115</v>
      </c>
      <c r="H4" s="6">
        <v>113</v>
      </c>
      <c r="I4" s="5">
        <v>150</v>
      </c>
      <c r="J4" s="3">
        <v>120</v>
      </c>
      <c r="K4" s="6">
        <v>107</v>
      </c>
      <c r="L4" s="5">
        <v>137</v>
      </c>
      <c r="M4" s="66">
        <v>91</v>
      </c>
      <c r="N4" s="66">
        <v>82</v>
      </c>
      <c r="O4" s="8">
        <v>195</v>
      </c>
      <c r="P4" s="98">
        <v>195</v>
      </c>
      <c r="Q4" s="98">
        <v>420</v>
      </c>
      <c r="R4" s="118">
        <f t="shared" si="0"/>
        <v>2192</v>
      </c>
      <c r="S4" s="156">
        <v>4</v>
      </c>
      <c r="T4" s="66">
        <v>150</v>
      </c>
      <c r="U4" s="3">
        <v>143</v>
      </c>
      <c r="V4" s="101">
        <v>134</v>
      </c>
      <c r="W4" s="5">
        <v>140</v>
      </c>
      <c r="X4" s="3">
        <v>137</v>
      </c>
      <c r="Y4" s="6">
        <v>134</v>
      </c>
      <c r="Z4" s="5">
        <v>134</v>
      </c>
      <c r="AA4" s="3">
        <v>132</v>
      </c>
      <c r="AB4" s="6">
        <v>128</v>
      </c>
      <c r="AC4" s="5">
        <v>143</v>
      </c>
      <c r="AD4" s="3">
        <v>132</v>
      </c>
      <c r="AE4" s="101">
        <v>115</v>
      </c>
      <c r="AF4" s="8">
        <v>195</v>
      </c>
      <c r="AG4" s="98">
        <v>195</v>
      </c>
      <c r="AH4" s="98">
        <v>360</v>
      </c>
      <c r="AI4" s="117">
        <f t="shared" si="1"/>
        <v>2372</v>
      </c>
      <c r="AJ4" s="228">
        <v>2</v>
      </c>
      <c r="AK4" s="231">
        <f t="shared" si="2"/>
        <v>4564</v>
      </c>
      <c r="AL4" s="166">
        <v>2</v>
      </c>
    </row>
    <row r="5" spans="1:38" ht="16.5" customHeight="1">
      <c r="A5" s="63">
        <v>3</v>
      </c>
      <c r="B5" s="234" t="s">
        <v>15</v>
      </c>
      <c r="C5" s="38">
        <v>146</v>
      </c>
      <c r="D5" s="14">
        <v>140</v>
      </c>
      <c r="E5" s="16">
        <v>115</v>
      </c>
      <c r="F5" s="43">
        <v>132</v>
      </c>
      <c r="G5" s="44">
        <v>124</v>
      </c>
      <c r="H5" s="46">
        <v>112</v>
      </c>
      <c r="I5" s="43">
        <v>146</v>
      </c>
      <c r="J5" s="44">
        <v>115</v>
      </c>
      <c r="K5" s="46">
        <v>114</v>
      </c>
      <c r="L5" s="38">
        <v>140</v>
      </c>
      <c r="M5" s="125">
        <v>134</v>
      </c>
      <c r="N5" s="125">
        <v>128</v>
      </c>
      <c r="O5" s="54">
        <v>225</v>
      </c>
      <c r="P5" s="58"/>
      <c r="Q5" s="58">
        <v>450</v>
      </c>
      <c r="R5" s="118">
        <f t="shared" si="0"/>
        <v>2221</v>
      </c>
      <c r="S5" s="156">
        <v>2</v>
      </c>
      <c r="T5" s="73">
        <v>146</v>
      </c>
      <c r="U5" s="35">
        <v>140</v>
      </c>
      <c r="V5" s="176">
        <v>120</v>
      </c>
      <c r="W5" s="38">
        <v>143</v>
      </c>
      <c r="X5" s="14">
        <v>124</v>
      </c>
      <c r="Y5" s="39">
        <v>112</v>
      </c>
      <c r="Z5" s="38">
        <v>143</v>
      </c>
      <c r="AA5" s="14">
        <v>114</v>
      </c>
      <c r="AB5" s="39">
        <v>113</v>
      </c>
      <c r="AC5" s="34">
        <v>130</v>
      </c>
      <c r="AD5" s="35">
        <v>126</v>
      </c>
      <c r="AE5" s="176">
        <v>118</v>
      </c>
      <c r="AF5" s="54">
        <v>225</v>
      </c>
      <c r="AG5" s="58"/>
      <c r="AH5" s="58">
        <v>330</v>
      </c>
      <c r="AI5" s="117">
        <f t="shared" si="1"/>
        <v>2084</v>
      </c>
      <c r="AJ5" s="228">
        <v>3</v>
      </c>
      <c r="AK5" s="231">
        <f t="shared" si="2"/>
        <v>4305</v>
      </c>
      <c r="AL5" s="166">
        <v>3</v>
      </c>
    </row>
    <row r="6" spans="1:38" ht="16.5" customHeight="1">
      <c r="A6" s="63">
        <v>4</v>
      </c>
      <c r="B6" s="234" t="s">
        <v>11</v>
      </c>
      <c r="C6" s="38">
        <v>124</v>
      </c>
      <c r="D6" s="14">
        <v>122</v>
      </c>
      <c r="E6" s="16">
        <v>116</v>
      </c>
      <c r="F6" s="38">
        <v>116</v>
      </c>
      <c r="G6" s="14">
        <v>98</v>
      </c>
      <c r="H6" s="39">
        <v>96</v>
      </c>
      <c r="I6" s="38">
        <v>137</v>
      </c>
      <c r="J6" s="14">
        <v>134</v>
      </c>
      <c r="K6" s="39">
        <v>126</v>
      </c>
      <c r="L6" s="38">
        <v>132</v>
      </c>
      <c r="M6" s="125">
        <v>130</v>
      </c>
      <c r="N6" s="125">
        <v>118</v>
      </c>
      <c r="O6" s="54">
        <v>180</v>
      </c>
      <c r="P6" s="58">
        <v>225</v>
      </c>
      <c r="Q6" s="58">
        <v>360</v>
      </c>
      <c r="R6" s="118">
        <f t="shared" si="0"/>
        <v>2214</v>
      </c>
      <c r="S6" s="226">
        <v>3</v>
      </c>
      <c r="T6" s="125">
        <v>110</v>
      </c>
      <c r="U6" s="14">
        <v>106</v>
      </c>
      <c r="V6" s="16">
        <v>105</v>
      </c>
      <c r="W6" s="38">
        <v>104</v>
      </c>
      <c r="X6" s="14">
        <v>93</v>
      </c>
      <c r="Y6" s="39"/>
      <c r="Z6" s="38">
        <v>118</v>
      </c>
      <c r="AA6" s="14">
        <v>110</v>
      </c>
      <c r="AB6" s="39">
        <v>105</v>
      </c>
      <c r="AC6" s="38">
        <v>114</v>
      </c>
      <c r="AD6" s="14">
        <v>108</v>
      </c>
      <c r="AE6" s="16">
        <v>89</v>
      </c>
      <c r="AF6" s="54">
        <v>180</v>
      </c>
      <c r="AG6" s="58">
        <v>225</v>
      </c>
      <c r="AH6" s="58">
        <v>290</v>
      </c>
      <c r="AI6" s="117">
        <f t="shared" si="1"/>
        <v>1857</v>
      </c>
      <c r="AJ6" s="228">
        <v>6</v>
      </c>
      <c r="AK6" s="231">
        <f t="shared" si="2"/>
        <v>4071</v>
      </c>
      <c r="AL6" s="166">
        <v>4</v>
      </c>
    </row>
    <row r="7" spans="1:38" ht="16.5" customHeight="1">
      <c r="A7" s="63">
        <v>5</v>
      </c>
      <c r="B7" s="234" t="s">
        <v>18</v>
      </c>
      <c r="C7" s="5">
        <v>102</v>
      </c>
      <c r="D7" s="3">
        <v>101</v>
      </c>
      <c r="E7" s="101">
        <v>97</v>
      </c>
      <c r="F7" s="5">
        <v>126</v>
      </c>
      <c r="G7" s="3">
        <v>118</v>
      </c>
      <c r="H7" s="6">
        <v>111</v>
      </c>
      <c r="I7" s="5">
        <v>118</v>
      </c>
      <c r="J7" s="3">
        <v>112</v>
      </c>
      <c r="K7" s="6">
        <v>109</v>
      </c>
      <c r="L7" s="5">
        <v>112</v>
      </c>
      <c r="M7" s="66">
        <v>108</v>
      </c>
      <c r="N7" s="66">
        <v>96</v>
      </c>
      <c r="O7" s="45">
        <v>125</v>
      </c>
      <c r="P7" s="121">
        <v>155</v>
      </c>
      <c r="Q7" s="121">
        <v>270</v>
      </c>
      <c r="R7" s="118">
        <f t="shared" si="0"/>
        <v>1860</v>
      </c>
      <c r="S7" s="156">
        <v>5</v>
      </c>
      <c r="T7" s="123">
        <v>122</v>
      </c>
      <c r="U7" s="44">
        <v>115</v>
      </c>
      <c r="V7" s="112">
        <v>94</v>
      </c>
      <c r="W7" s="43">
        <v>115</v>
      </c>
      <c r="X7" s="44">
        <v>108</v>
      </c>
      <c r="Y7" s="46">
        <v>105</v>
      </c>
      <c r="Z7" s="43">
        <v>146</v>
      </c>
      <c r="AA7" s="44">
        <v>124</v>
      </c>
      <c r="AB7" s="46">
        <v>109</v>
      </c>
      <c r="AC7" s="43">
        <v>128</v>
      </c>
      <c r="AD7" s="44">
        <v>122</v>
      </c>
      <c r="AE7" s="112">
        <v>99</v>
      </c>
      <c r="AF7" s="45">
        <v>125</v>
      </c>
      <c r="AG7" s="121">
        <v>155</v>
      </c>
      <c r="AH7" s="121">
        <v>390</v>
      </c>
      <c r="AI7" s="117">
        <f t="shared" si="1"/>
        <v>2057</v>
      </c>
      <c r="AJ7" s="228">
        <v>4</v>
      </c>
      <c r="AK7" s="231">
        <f t="shared" si="2"/>
        <v>3917</v>
      </c>
      <c r="AL7" s="166">
        <v>5</v>
      </c>
    </row>
    <row r="8" spans="1:38" ht="16.5" customHeight="1">
      <c r="A8" s="63">
        <v>6</v>
      </c>
      <c r="B8" s="234" t="s">
        <v>5</v>
      </c>
      <c r="C8" s="38">
        <v>113</v>
      </c>
      <c r="D8" s="14">
        <v>109</v>
      </c>
      <c r="E8" s="16">
        <v>89</v>
      </c>
      <c r="F8" s="43">
        <v>108</v>
      </c>
      <c r="G8" s="44">
        <v>103</v>
      </c>
      <c r="H8" s="46">
        <v>98</v>
      </c>
      <c r="I8" s="43">
        <v>122</v>
      </c>
      <c r="J8" s="44">
        <v>100</v>
      </c>
      <c r="K8" s="46">
        <v>89</v>
      </c>
      <c r="L8" s="38">
        <v>109</v>
      </c>
      <c r="M8" s="125">
        <v>105</v>
      </c>
      <c r="N8" s="125">
        <v>94</v>
      </c>
      <c r="O8" s="54">
        <v>100</v>
      </c>
      <c r="P8" s="58">
        <v>145</v>
      </c>
      <c r="Q8" s="58">
        <v>330</v>
      </c>
      <c r="R8" s="118">
        <f t="shared" si="0"/>
        <v>1814</v>
      </c>
      <c r="S8" s="226">
        <v>6</v>
      </c>
      <c r="T8" s="123">
        <v>116</v>
      </c>
      <c r="U8" s="44">
        <v>98</v>
      </c>
      <c r="V8" s="112">
        <v>92</v>
      </c>
      <c r="W8" s="43">
        <v>132</v>
      </c>
      <c r="X8" s="44">
        <v>130</v>
      </c>
      <c r="Y8" s="46">
        <v>116</v>
      </c>
      <c r="Z8" s="43">
        <v>140</v>
      </c>
      <c r="AA8" s="44">
        <v>137</v>
      </c>
      <c r="AB8" s="46">
        <v>95</v>
      </c>
      <c r="AC8" s="43">
        <v>134</v>
      </c>
      <c r="AD8" s="44">
        <v>98</v>
      </c>
      <c r="AE8" s="112">
        <v>86</v>
      </c>
      <c r="AF8" s="45">
        <v>100</v>
      </c>
      <c r="AG8" s="121">
        <v>145</v>
      </c>
      <c r="AH8" s="58">
        <v>420</v>
      </c>
      <c r="AI8" s="117">
        <f t="shared" si="1"/>
        <v>2039</v>
      </c>
      <c r="AJ8" s="228">
        <v>5</v>
      </c>
      <c r="AK8" s="231">
        <f t="shared" si="2"/>
        <v>3853</v>
      </c>
      <c r="AL8" s="166">
        <v>6</v>
      </c>
    </row>
    <row r="9" spans="1:38" ht="16.5" customHeight="1">
      <c r="A9" s="63">
        <v>7</v>
      </c>
      <c r="B9" s="234" t="s">
        <v>56</v>
      </c>
      <c r="C9" s="38">
        <v>105</v>
      </c>
      <c r="D9" s="14">
        <v>79</v>
      </c>
      <c r="E9" s="16">
        <v>75</v>
      </c>
      <c r="F9" s="38">
        <v>107</v>
      </c>
      <c r="G9" s="14">
        <v>83</v>
      </c>
      <c r="H9" s="39">
        <v>77</v>
      </c>
      <c r="I9" s="38">
        <v>95</v>
      </c>
      <c r="J9" s="14">
        <v>85</v>
      </c>
      <c r="K9" s="39">
        <v>74</v>
      </c>
      <c r="L9" s="38">
        <v>100</v>
      </c>
      <c r="M9" s="125">
        <v>76</v>
      </c>
      <c r="N9" s="125">
        <v>64</v>
      </c>
      <c r="O9" s="8">
        <v>115</v>
      </c>
      <c r="P9" s="98">
        <v>105</v>
      </c>
      <c r="Q9" s="98">
        <v>220</v>
      </c>
      <c r="R9" s="118">
        <f t="shared" si="0"/>
        <v>1460</v>
      </c>
      <c r="S9" s="156">
        <v>8</v>
      </c>
      <c r="T9" s="125">
        <v>118</v>
      </c>
      <c r="U9" s="14">
        <v>90</v>
      </c>
      <c r="V9" s="16">
        <v>70</v>
      </c>
      <c r="W9" s="38">
        <v>113</v>
      </c>
      <c r="X9" s="14">
        <v>96</v>
      </c>
      <c r="Y9" s="39">
        <v>87</v>
      </c>
      <c r="Z9" s="38">
        <v>104</v>
      </c>
      <c r="AA9" s="14">
        <v>100</v>
      </c>
      <c r="AB9" s="39">
        <v>98</v>
      </c>
      <c r="AC9" s="38">
        <v>101</v>
      </c>
      <c r="AD9" s="14">
        <v>81</v>
      </c>
      <c r="AE9" s="16">
        <v>67</v>
      </c>
      <c r="AF9" s="54">
        <v>115</v>
      </c>
      <c r="AG9" s="58">
        <v>105</v>
      </c>
      <c r="AH9" s="98">
        <v>310</v>
      </c>
      <c r="AI9" s="117">
        <f t="shared" si="1"/>
        <v>1655</v>
      </c>
      <c r="AJ9" s="228">
        <v>7</v>
      </c>
      <c r="AK9" s="231">
        <f t="shared" si="2"/>
        <v>3115</v>
      </c>
      <c r="AL9" s="166">
        <v>7</v>
      </c>
    </row>
    <row r="10" spans="1:38" ht="16.5" customHeight="1">
      <c r="A10" s="63">
        <v>8</v>
      </c>
      <c r="B10" s="234" t="s">
        <v>17</v>
      </c>
      <c r="C10" s="5">
        <v>143</v>
      </c>
      <c r="D10" s="3">
        <v>132</v>
      </c>
      <c r="E10" s="101">
        <v>128</v>
      </c>
      <c r="F10" s="5">
        <v>140</v>
      </c>
      <c r="G10" s="3">
        <v>95</v>
      </c>
      <c r="H10" s="6"/>
      <c r="I10" s="5">
        <v>111</v>
      </c>
      <c r="J10" s="3">
        <v>92</v>
      </c>
      <c r="K10" s="6"/>
      <c r="L10" s="5">
        <v>115</v>
      </c>
      <c r="M10" s="66">
        <v>113</v>
      </c>
      <c r="N10" s="66">
        <v>106</v>
      </c>
      <c r="O10" s="8">
        <v>155</v>
      </c>
      <c r="P10" s="98">
        <v>180</v>
      </c>
      <c r="Q10" s="98">
        <v>125</v>
      </c>
      <c r="R10" s="118">
        <f t="shared" si="0"/>
        <v>1635</v>
      </c>
      <c r="S10" s="156">
        <v>7</v>
      </c>
      <c r="T10" s="66">
        <v>126</v>
      </c>
      <c r="U10" s="3">
        <v>84</v>
      </c>
      <c r="V10" s="101">
        <v>79</v>
      </c>
      <c r="W10" s="5"/>
      <c r="X10" s="3"/>
      <c r="Y10" s="6"/>
      <c r="Z10" s="5"/>
      <c r="AA10" s="3"/>
      <c r="AB10" s="6"/>
      <c r="AC10" s="5">
        <v>112</v>
      </c>
      <c r="AD10" s="3">
        <v>90</v>
      </c>
      <c r="AE10" s="101">
        <v>83</v>
      </c>
      <c r="AF10" s="8">
        <v>155</v>
      </c>
      <c r="AG10" s="98">
        <v>180</v>
      </c>
      <c r="AH10" s="98"/>
      <c r="AI10" s="117">
        <f t="shared" si="1"/>
        <v>909</v>
      </c>
      <c r="AJ10" s="228">
        <v>11</v>
      </c>
      <c r="AK10" s="231">
        <f t="shared" si="2"/>
        <v>2544</v>
      </c>
      <c r="AL10" s="166">
        <v>8</v>
      </c>
    </row>
    <row r="11" spans="1:38" ht="16.5" customHeight="1">
      <c r="A11" s="63">
        <v>9</v>
      </c>
      <c r="B11" s="234" t="s">
        <v>84</v>
      </c>
      <c r="C11" s="38">
        <v>130</v>
      </c>
      <c r="D11" s="14">
        <v>83</v>
      </c>
      <c r="E11" s="16"/>
      <c r="F11" s="43">
        <v>143</v>
      </c>
      <c r="G11" s="44">
        <v>102</v>
      </c>
      <c r="H11" s="46"/>
      <c r="I11" s="43">
        <v>130</v>
      </c>
      <c r="J11" s="44">
        <v>116</v>
      </c>
      <c r="K11" s="46"/>
      <c r="L11" s="38">
        <v>126</v>
      </c>
      <c r="M11" s="125">
        <v>90</v>
      </c>
      <c r="N11" s="125"/>
      <c r="O11" s="54">
        <v>145</v>
      </c>
      <c r="P11" s="58"/>
      <c r="Q11" s="58">
        <v>155</v>
      </c>
      <c r="R11" s="118">
        <f t="shared" si="0"/>
        <v>1220</v>
      </c>
      <c r="S11" s="226">
        <v>9</v>
      </c>
      <c r="T11" s="125">
        <v>97</v>
      </c>
      <c r="U11" s="14">
        <v>74</v>
      </c>
      <c r="V11" s="16">
        <v>72</v>
      </c>
      <c r="W11" s="38">
        <v>128</v>
      </c>
      <c r="X11" s="14">
        <v>86</v>
      </c>
      <c r="Y11" s="39"/>
      <c r="Z11" s="38">
        <v>108</v>
      </c>
      <c r="AA11" s="14"/>
      <c r="AB11" s="39"/>
      <c r="AC11" s="38">
        <v>102</v>
      </c>
      <c r="AD11" s="14">
        <v>95</v>
      </c>
      <c r="AE11" s="16">
        <v>59</v>
      </c>
      <c r="AF11" s="54">
        <v>145</v>
      </c>
      <c r="AG11" s="58">
        <v>95</v>
      </c>
      <c r="AH11" s="58">
        <v>220</v>
      </c>
      <c r="AI11" s="117">
        <f t="shared" si="1"/>
        <v>1281</v>
      </c>
      <c r="AJ11" s="228">
        <v>8</v>
      </c>
      <c r="AK11" s="231">
        <f t="shared" si="2"/>
        <v>2501</v>
      </c>
      <c r="AL11" s="166">
        <v>9</v>
      </c>
    </row>
    <row r="12" spans="1:38" ht="16.5" customHeight="1">
      <c r="A12" s="63">
        <v>10</v>
      </c>
      <c r="B12" s="234" t="s">
        <v>52</v>
      </c>
      <c r="C12" s="38">
        <v>126</v>
      </c>
      <c r="D12" s="14">
        <v>120</v>
      </c>
      <c r="E12" s="16">
        <v>112</v>
      </c>
      <c r="F12" s="38"/>
      <c r="G12" s="14"/>
      <c r="H12" s="39"/>
      <c r="I12" s="38"/>
      <c r="J12" s="14"/>
      <c r="K12" s="39"/>
      <c r="L12" s="38">
        <v>150</v>
      </c>
      <c r="M12" s="125">
        <v>124</v>
      </c>
      <c r="N12" s="125">
        <v>99</v>
      </c>
      <c r="O12" s="54">
        <v>210</v>
      </c>
      <c r="P12" s="58">
        <v>210</v>
      </c>
      <c r="Q12" s="58"/>
      <c r="R12" s="118">
        <f t="shared" si="0"/>
        <v>1151</v>
      </c>
      <c r="S12" s="156">
        <v>10</v>
      </c>
      <c r="T12" s="65">
        <v>128</v>
      </c>
      <c r="U12" s="25">
        <v>103</v>
      </c>
      <c r="V12" s="102">
        <v>93</v>
      </c>
      <c r="W12" s="24"/>
      <c r="X12" s="25"/>
      <c r="Y12" s="26"/>
      <c r="Z12" s="24"/>
      <c r="AA12" s="25"/>
      <c r="AB12" s="26"/>
      <c r="AC12" s="24">
        <v>137</v>
      </c>
      <c r="AD12" s="25">
        <v>120</v>
      </c>
      <c r="AE12" s="102">
        <v>103</v>
      </c>
      <c r="AF12" s="27">
        <v>210</v>
      </c>
      <c r="AG12" s="109">
        <v>210</v>
      </c>
      <c r="AH12" s="58"/>
      <c r="AI12" s="117">
        <f t="shared" si="1"/>
        <v>1104</v>
      </c>
      <c r="AJ12" s="228">
        <v>9</v>
      </c>
      <c r="AK12" s="231">
        <f t="shared" si="2"/>
        <v>2255</v>
      </c>
      <c r="AL12" s="166">
        <v>10</v>
      </c>
    </row>
    <row r="13" spans="1:38" ht="16.5" customHeight="1">
      <c r="A13" s="63">
        <v>11</v>
      </c>
      <c r="B13" s="234" t="s">
        <v>58</v>
      </c>
      <c r="C13" s="38">
        <v>78</v>
      </c>
      <c r="D13" s="14">
        <v>58</v>
      </c>
      <c r="E13" s="16"/>
      <c r="F13" s="38">
        <v>128</v>
      </c>
      <c r="G13" s="14">
        <v>87</v>
      </c>
      <c r="H13" s="39">
        <v>81</v>
      </c>
      <c r="I13" s="38">
        <v>103</v>
      </c>
      <c r="J13" s="14">
        <v>93</v>
      </c>
      <c r="K13" s="39">
        <v>86</v>
      </c>
      <c r="L13" s="38">
        <v>63</v>
      </c>
      <c r="M13" s="125">
        <v>62</v>
      </c>
      <c r="N13" s="125"/>
      <c r="O13" s="8"/>
      <c r="P13" s="98"/>
      <c r="Q13" s="98">
        <v>210</v>
      </c>
      <c r="R13" s="118">
        <f t="shared" si="0"/>
        <v>1049</v>
      </c>
      <c r="S13" s="156">
        <v>11</v>
      </c>
      <c r="T13" s="125">
        <v>108</v>
      </c>
      <c r="U13" s="14"/>
      <c r="V13" s="16"/>
      <c r="W13" s="38">
        <v>107</v>
      </c>
      <c r="X13" s="14">
        <v>94</v>
      </c>
      <c r="Y13" s="39">
        <v>85</v>
      </c>
      <c r="Z13" s="38">
        <v>112</v>
      </c>
      <c r="AA13" s="14">
        <v>92</v>
      </c>
      <c r="AB13" s="39">
        <v>80</v>
      </c>
      <c r="AC13" s="38">
        <v>85</v>
      </c>
      <c r="AD13" s="14"/>
      <c r="AE13" s="16"/>
      <c r="AF13" s="54"/>
      <c r="AG13" s="58"/>
      <c r="AH13" s="98">
        <v>230</v>
      </c>
      <c r="AI13" s="117">
        <f t="shared" si="1"/>
        <v>993</v>
      </c>
      <c r="AJ13" s="228">
        <v>10</v>
      </c>
      <c r="AK13" s="231">
        <f t="shared" si="2"/>
        <v>2042</v>
      </c>
      <c r="AL13" s="166">
        <v>11</v>
      </c>
    </row>
    <row r="14" spans="1:38" ht="16.5" customHeight="1">
      <c r="A14" s="63">
        <v>12</v>
      </c>
      <c r="B14" s="234" t="s">
        <v>94</v>
      </c>
      <c r="C14" s="43"/>
      <c r="D14" s="44"/>
      <c r="E14" s="112"/>
      <c r="F14" s="43">
        <v>134</v>
      </c>
      <c r="G14" s="44">
        <v>104</v>
      </c>
      <c r="H14" s="46">
        <v>94</v>
      </c>
      <c r="I14" s="43">
        <v>128</v>
      </c>
      <c r="J14" s="44">
        <v>108</v>
      </c>
      <c r="K14" s="46">
        <v>96</v>
      </c>
      <c r="L14" s="43"/>
      <c r="M14" s="123"/>
      <c r="N14" s="123"/>
      <c r="O14" s="8"/>
      <c r="P14" s="98"/>
      <c r="Q14" s="98">
        <v>290</v>
      </c>
      <c r="R14" s="118">
        <f t="shared" si="0"/>
        <v>954</v>
      </c>
      <c r="S14" s="226">
        <v>12</v>
      </c>
      <c r="T14" s="73"/>
      <c r="U14" s="35"/>
      <c r="V14" s="176"/>
      <c r="W14" s="38">
        <v>120</v>
      </c>
      <c r="X14" s="14">
        <v>118</v>
      </c>
      <c r="Y14" s="39">
        <v>95</v>
      </c>
      <c r="Z14" s="38">
        <v>130</v>
      </c>
      <c r="AA14" s="14">
        <v>102</v>
      </c>
      <c r="AB14" s="39">
        <v>84</v>
      </c>
      <c r="AC14" s="34"/>
      <c r="AD14" s="35"/>
      <c r="AE14" s="176"/>
      <c r="AF14" s="54"/>
      <c r="AG14" s="58"/>
      <c r="AH14" s="98">
        <v>250</v>
      </c>
      <c r="AI14" s="117">
        <f t="shared" si="1"/>
        <v>899</v>
      </c>
      <c r="AJ14" s="228">
        <v>12</v>
      </c>
      <c r="AK14" s="231">
        <f t="shared" si="2"/>
        <v>1853</v>
      </c>
      <c r="AL14" s="166">
        <v>12</v>
      </c>
    </row>
    <row r="15" spans="1:38" ht="16.5" customHeight="1">
      <c r="A15" s="63">
        <v>13</v>
      </c>
      <c r="B15" s="234" t="s">
        <v>9</v>
      </c>
      <c r="C15" s="38"/>
      <c r="D15" s="14"/>
      <c r="E15" s="16"/>
      <c r="F15" s="43">
        <v>91</v>
      </c>
      <c r="G15" s="44">
        <v>82</v>
      </c>
      <c r="H15" s="46">
        <v>78</v>
      </c>
      <c r="I15" s="43">
        <v>110</v>
      </c>
      <c r="J15" s="44">
        <v>82</v>
      </c>
      <c r="K15" s="46">
        <v>79</v>
      </c>
      <c r="L15" s="38"/>
      <c r="M15" s="125"/>
      <c r="N15" s="125"/>
      <c r="O15" s="54"/>
      <c r="P15" s="58"/>
      <c r="Q15" s="58">
        <v>230</v>
      </c>
      <c r="R15" s="118">
        <f t="shared" si="0"/>
        <v>752</v>
      </c>
      <c r="S15" s="156">
        <v>13</v>
      </c>
      <c r="T15" s="66"/>
      <c r="U15" s="3"/>
      <c r="V15" s="101"/>
      <c r="W15" s="5">
        <v>97</v>
      </c>
      <c r="X15" s="3">
        <v>84</v>
      </c>
      <c r="Y15" s="6">
        <v>83</v>
      </c>
      <c r="Z15" s="5">
        <v>103</v>
      </c>
      <c r="AA15" s="3">
        <v>89</v>
      </c>
      <c r="AB15" s="6">
        <v>88</v>
      </c>
      <c r="AC15" s="5"/>
      <c r="AD15" s="3"/>
      <c r="AE15" s="101"/>
      <c r="AF15" s="8"/>
      <c r="AG15" s="98"/>
      <c r="AH15" s="58">
        <v>270</v>
      </c>
      <c r="AI15" s="117">
        <f t="shared" si="1"/>
        <v>814</v>
      </c>
      <c r="AJ15" s="228">
        <v>13</v>
      </c>
      <c r="AK15" s="231">
        <f t="shared" si="2"/>
        <v>1566</v>
      </c>
      <c r="AL15" s="166">
        <v>13</v>
      </c>
    </row>
    <row r="16" spans="1:38" ht="18.75">
      <c r="A16" s="63">
        <v>14</v>
      </c>
      <c r="B16" s="234" t="s">
        <v>23</v>
      </c>
      <c r="C16" s="5">
        <v>98</v>
      </c>
      <c r="D16" s="3">
        <v>90</v>
      </c>
      <c r="E16" s="101">
        <v>65</v>
      </c>
      <c r="F16" s="5"/>
      <c r="G16" s="3"/>
      <c r="H16" s="6"/>
      <c r="I16" s="5"/>
      <c r="J16" s="3"/>
      <c r="K16" s="6"/>
      <c r="L16" s="5">
        <v>92</v>
      </c>
      <c r="M16" s="66">
        <v>89</v>
      </c>
      <c r="N16" s="66">
        <v>83</v>
      </c>
      <c r="O16" s="8">
        <v>95</v>
      </c>
      <c r="P16" s="98">
        <v>115</v>
      </c>
      <c r="Q16" s="98"/>
      <c r="R16" s="118">
        <f t="shared" si="0"/>
        <v>727</v>
      </c>
      <c r="S16" s="226">
        <v>15</v>
      </c>
      <c r="T16" s="66">
        <v>104</v>
      </c>
      <c r="U16" s="3">
        <v>89</v>
      </c>
      <c r="V16" s="101">
        <v>87</v>
      </c>
      <c r="W16" s="5"/>
      <c r="X16" s="3"/>
      <c r="Y16" s="6"/>
      <c r="Z16" s="5"/>
      <c r="AA16" s="3"/>
      <c r="AB16" s="6"/>
      <c r="AC16" s="5">
        <v>110</v>
      </c>
      <c r="AD16" s="3">
        <v>107</v>
      </c>
      <c r="AE16" s="101">
        <v>76</v>
      </c>
      <c r="AF16" s="8">
        <v>95</v>
      </c>
      <c r="AG16" s="98">
        <v>115</v>
      </c>
      <c r="AH16" s="98"/>
      <c r="AI16" s="117">
        <f t="shared" si="1"/>
        <v>783</v>
      </c>
      <c r="AJ16" s="228">
        <v>14</v>
      </c>
      <c r="AK16" s="231">
        <f t="shared" si="2"/>
        <v>1510</v>
      </c>
      <c r="AL16" s="166">
        <v>14</v>
      </c>
    </row>
    <row r="17" spans="1:38" ht="18.75">
      <c r="A17" s="63">
        <v>15</v>
      </c>
      <c r="B17" s="225" t="s">
        <v>19</v>
      </c>
      <c r="C17" s="5">
        <v>92</v>
      </c>
      <c r="D17" s="3">
        <v>85</v>
      </c>
      <c r="E17" s="101">
        <v>81</v>
      </c>
      <c r="F17" s="5"/>
      <c r="G17" s="3"/>
      <c r="H17" s="6"/>
      <c r="I17" s="5"/>
      <c r="J17" s="3"/>
      <c r="K17" s="6"/>
      <c r="L17" s="5">
        <v>107</v>
      </c>
      <c r="M17" s="66">
        <v>104</v>
      </c>
      <c r="N17" s="66">
        <v>69</v>
      </c>
      <c r="O17" s="8">
        <v>105</v>
      </c>
      <c r="P17" s="98">
        <v>100</v>
      </c>
      <c r="Q17" s="98"/>
      <c r="R17" s="118">
        <f t="shared" si="0"/>
        <v>743</v>
      </c>
      <c r="S17" s="156">
        <v>14</v>
      </c>
      <c r="T17" s="125">
        <v>95</v>
      </c>
      <c r="U17" s="14">
        <v>78</v>
      </c>
      <c r="V17" s="16">
        <v>69</v>
      </c>
      <c r="W17" s="38"/>
      <c r="X17" s="14"/>
      <c r="Y17" s="39"/>
      <c r="Z17" s="38"/>
      <c r="AA17" s="14"/>
      <c r="AB17" s="39"/>
      <c r="AC17" s="38">
        <v>91</v>
      </c>
      <c r="AD17" s="14">
        <v>75</v>
      </c>
      <c r="AE17" s="16">
        <v>71</v>
      </c>
      <c r="AF17" s="54">
        <v>105</v>
      </c>
      <c r="AG17" s="58">
        <v>100</v>
      </c>
      <c r="AH17" s="98"/>
      <c r="AI17" s="117">
        <f t="shared" si="1"/>
        <v>684</v>
      </c>
      <c r="AJ17" s="228">
        <v>15</v>
      </c>
      <c r="AK17" s="231">
        <f t="shared" si="2"/>
        <v>1427</v>
      </c>
      <c r="AL17" s="166">
        <v>15</v>
      </c>
    </row>
    <row r="18" spans="1:38" ht="18.75">
      <c r="A18" s="63">
        <v>16</v>
      </c>
      <c r="B18" s="234" t="s">
        <v>16</v>
      </c>
      <c r="C18" s="38">
        <v>84</v>
      </c>
      <c r="D18" s="14">
        <v>68</v>
      </c>
      <c r="E18" s="16">
        <v>66</v>
      </c>
      <c r="F18" s="38"/>
      <c r="G18" s="14"/>
      <c r="H18" s="39"/>
      <c r="I18" s="38"/>
      <c r="J18" s="14"/>
      <c r="K18" s="39"/>
      <c r="L18" s="38">
        <v>103</v>
      </c>
      <c r="M18" s="125">
        <v>84</v>
      </c>
      <c r="N18" s="125">
        <v>73</v>
      </c>
      <c r="O18" s="54">
        <v>90</v>
      </c>
      <c r="P18" s="58">
        <v>110</v>
      </c>
      <c r="Q18" s="58"/>
      <c r="R18" s="118">
        <f t="shared" si="0"/>
        <v>678</v>
      </c>
      <c r="S18" s="156">
        <v>17</v>
      </c>
      <c r="T18" s="125">
        <v>88</v>
      </c>
      <c r="U18" s="14">
        <v>82</v>
      </c>
      <c r="V18" s="16">
        <v>67</v>
      </c>
      <c r="W18" s="38"/>
      <c r="X18" s="14"/>
      <c r="Y18" s="39"/>
      <c r="Z18" s="38"/>
      <c r="AA18" s="14"/>
      <c r="AB18" s="39"/>
      <c r="AC18" s="38">
        <v>87</v>
      </c>
      <c r="AD18" s="14">
        <v>69</v>
      </c>
      <c r="AE18" s="16">
        <v>68</v>
      </c>
      <c r="AF18" s="54">
        <v>90</v>
      </c>
      <c r="AG18" s="58">
        <v>110</v>
      </c>
      <c r="AH18" s="58"/>
      <c r="AI18" s="117">
        <f t="shared" si="1"/>
        <v>661</v>
      </c>
      <c r="AJ18" s="228">
        <v>17</v>
      </c>
      <c r="AK18" s="231">
        <f t="shared" si="2"/>
        <v>1339</v>
      </c>
      <c r="AL18" s="166">
        <v>16</v>
      </c>
    </row>
    <row r="19" spans="1:38" ht="18.75">
      <c r="A19" s="63">
        <v>17</v>
      </c>
      <c r="B19" s="234" t="s">
        <v>57</v>
      </c>
      <c r="C19" s="38">
        <v>82</v>
      </c>
      <c r="D19" s="14">
        <v>67</v>
      </c>
      <c r="E19" s="16"/>
      <c r="F19" s="38">
        <v>99</v>
      </c>
      <c r="G19" s="14">
        <v>76</v>
      </c>
      <c r="H19" s="39"/>
      <c r="I19" s="38">
        <v>99</v>
      </c>
      <c r="J19" s="14">
        <v>77</v>
      </c>
      <c r="K19" s="39"/>
      <c r="L19" s="38">
        <v>75</v>
      </c>
      <c r="M19" s="125">
        <v>59</v>
      </c>
      <c r="N19" s="125"/>
      <c r="O19" s="54"/>
      <c r="P19" s="58">
        <v>90</v>
      </c>
      <c r="Q19" s="58"/>
      <c r="R19" s="118">
        <f t="shared" si="0"/>
        <v>724</v>
      </c>
      <c r="S19" s="156">
        <v>16</v>
      </c>
      <c r="T19" s="125">
        <v>64</v>
      </c>
      <c r="U19" s="14">
        <v>62</v>
      </c>
      <c r="V19" s="16"/>
      <c r="W19" s="38">
        <v>80</v>
      </c>
      <c r="X19" s="14"/>
      <c r="Y19" s="39"/>
      <c r="Z19" s="38">
        <v>85</v>
      </c>
      <c r="AA19" s="14"/>
      <c r="AB19" s="39"/>
      <c r="AC19" s="38">
        <v>64</v>
      </c>
      <c r="AD19" s="14">
        <v>58</v>
      </c>
      <c r="AE19" s="16"/>
      <c r="AF19" s="54"/>
      <c r="AG19" s="58">
        <v>90</v>
      </c>
      <c r="AH19" s="58"/>
      <c r="AI19" s="117">
        <f t="shared" si="1"/>
        <v>503</v>
      </c>
      <c r="AJ19" s="228">
        <v>20</v>
      </c>
      <c r="AK19" s="231">
        <f t="shared" si="2"/>
        <v>1227</v>
      </c>
      <c r="AL19" s="166">
        <v>17</v>
      </c>
    </row>
    <row r="20" spans="1:38" ht="18.75">
      <c r="A20" s="63">
        <v>18</v>
      </c>
      <c r="B20" s="234" t="s">
        <v>25</v>
      </c>
      <c r="C20" s="5"/>
      <c r="D20" s="3"/>
      <c r="E20" s="101"/>
      <c r="F20" s="5"/>
      <c r="G20" s="3"/>
      <c r="H20" s="6"/>
      <c r="I20" s="5"/>
      <c r="J20" s="3"/>
      <c r="K20" s="6"/>
      <c r="L20" s="5">
        <v>114</v>
      </c>
      <c r="M20" s="66">
        <v>93</v>
      </c>
      <c r="N20" s="66">
        <v>85</v>
      </c>
      <c r="O20" s="8">
        <v>135</v>
      </c>
      <c r="P20" s="98">
        <v>135</v>
      </c>
      <c r="Q20" s="98"/>
      <c r="R20" s="118">
        <f t="shared" si="0"/>
        <v>562</v>
      </c>
      <c r="S20" s="156">
        <v>19</v>
      </c>
      <c r="T20" s="66">
        <v>107</v>
      </c>
      <c r="U20" s="3"/>
      <c r="V20" s="101"/>
      <c r="W20" s="5"/>
      <c r="X20" s="3"/>
      <c r="Y20" s="6"/>
      <c r="Z20" s="5"/>
      <c r="AA20" s="3"/>
      <c r="AB20" s="6"/>
      <c r="AC20" s="5">
        <v>114</v>
      </c>
      <c r="AD20" s="3">
        <v>94</v>
      </c>
      <c r="AE20" s="101">
        <v>77</v>
      </c>
      <c r="AF20" s="8">
        <v>135</v>
      </c>
      <c r="AG20" s="98">
        <v>135</v>
      </c>
      <c r="AH20" s="98"/>
      <c r="AI20" s="117">
        <f t="shared" si="1"/>
        <v>662</v>
      </c>
      <c r="AJ20" s="228">
        <v>16</v>
      </c>
      <c r="AK20" s="231">
        <f t="shared" si="2"/>
        <v>1224</v>
      </c>
      <c r="AL20" s="166">
        <v>18</v>
      </c>
    </row>
    <row r="21" spans="1:38" ht="18.75">
      <c r="A21" s="63">
        <v>19</v>
      </c>
      <c r="B21" s="234" t="s">
        <v>13</v>
      </c>
      <c r="C21" s="38">
        <v>110</v>
      </c>
      <c r="D21" s="14">
        <v>94</v>
      </c>
      <c r="E21" s="16"/>
      <c r="F21" s="38"/>
      <c r="G21" s="14"/>
      <c r="H21" s="39"/>
      <c r="I21" s="38"/>
      <c r="J21" s="14"/>
      <c r="K21" s="39"/>
      <c r="L21" s="38">
        <v>120</v>
      </c>
      <c r="M21" s="125">
        <v>88</v>
      </c>
      <c r="N21" s="125"/>
      <c r="O21" s="54"/>
      <c r="P21" s="58">
        <v>125</v>
      </c>
      <c r="Q21" s="58"/>
      <c r="R21" s="118">
        <f t="shared" si="0"/>
        <v>537</v>
      </c>
      <c r="S21" s="156">
        <v>20</v>
      </c>
      <c r="T21" s="125">
        <v>113</v>
      </c>
      <c r="U21" s="14">
        <v>86</v>
      </c>
      <c r="V21" s="16"/>
      <c r="W21" s="38"/>
      <c r="X21" s="14"/>
      <c r="Y21" s="39"/>
      <c r="Z21" s="38"/>
      <c r="AA21" s="14"/>
      <c r="AB21" s="39"/>
      <c r="AC21" s="38">
        <v>111</v>
      </c>
      <c r="AD21" s="14">
        <v>72</v>
      </c>
      <c r="AE21" s="16"/>
      <c r="AF21" s="54"/>
      <c r="AG21" s="58">
        <v>125</v>
      </c>
      <c r="AH21" s="58"/>
      <c r="AI21" s="117">
        <f t="shared" si="1"/>
        <v>507</v>
      </c>
      <c r="AJ21" s="228">
        <v>19</v>
      </c>
      <c r="AK21" s="231">
        <f t="shared" si="2"/>
        <v>1044</v>
      </c>
      <c r="AL21" s="166">
        <v>19</v>
      </c>
    </row>
    <row r="22" spans="1:38" ht="18.75">
      <c r="A22" s="63">
        <v>20</v>
      </c>
      <c r="B22" s="234" t="s">
        <v>40</v>
      </c>
      <c r="C22" s="38">
        <v>72</v>
      </c>
      <c r="D22" s="14"/>
      <c r="E22" s="16"/>
      <c r="F22" s="38">
        <v>86</v>
      </c>
      <c r="G22" s="14"/>
      <c r="H22" s="39"/>
      <c r="I22" s="38">
        <v>81</v>
      </c>
      <c r="J22" s="14"/>
      <c r="K22" s="39"/>
      <c r="L22" s="38">
        <v>61</v>
      </c>
      <c r="M22" s="125"/>
      <c r="N22" s="125"/>
      <c r="O22" s="27"/>
      <c r="P22" s="109"/>
      <c r="Q22" s="109"/>
      <c r="R22" s="118">
        <f t="shared" si="0"/>
        <v>300</v>
      </c>
      <c r="S22" s="156">
        <v>22</v>
      </c>
      <c r="T22" s="125">
        <v>68</v>
      </c>
      <c r="U22" s="14"/>
      <c r="V22" s="16"/>
      <c r="W22" s="38">
        <v>114</v>
      </c>
      <c r="X22" s="14">
        <v>91</v>
      </c>
      <c r="Y22" s="39"/>
      <c r="Z22" s="38">
        <v>96</v>
      </c>
      <c r="AA22" s="14">
        <v>91</v>
      </c>
      <c r="AB22" s="39"/>
      <c r="AC22" s="38">
        <v>65</v>
      </c>
      <c r="AD22" s="14"/>
      <c r="AE22" s="16"/>
      <c r="AF22" s="54"/>
      <c r="AG22" s="58"/>
      <c r="AH22" s="109"/>
      <c r="AI22" s="117">
        <f t="shared" si="1"/>
        <v>525</v>
      </c>
      <c r="AJ22" s="228">
        <v>18</v>
      </c>
      <c r="AK22" s="231">
        <f t="shared" si="2"/>
        <v>825</v>
      </c>
      <c r="AL22" s="166">
        <v>20</v>
      </c>
    </row>
    <row r="23" spans="1:38" ht="18.75">
      <c r="A23" s="63">
        <v>21</v>
      </c>
      <c r="B23" s="234" t="s">
        <v>39</v>
      </c>
      <c r="C23" s="38">
        <v>118</v>
      </c>
      <c r="D23" s="14"/>
      <c r="E23" s="16"/>
      <c r="F23" s="38"/>
      <c r="G23" s="14"/>
      <c r="H23" s="39"/>
      <c r="I23" s="38"/>
      <c r="J23" s="14"/>
      <c r="K23" s="39"/>
      <c r="L23" s="38">
        <v>95</v>
      </c>
      <c r="M23" s="125"/>
      <c r="N23" s="125"/>
      <c r="O23" s="54">
        <v>110</v>
      </c>
      <c r="P23" s="58"/>
      <c r="Q23" s="58"/>
      <c r="R23" s="118">
        <f t="shared" si="0"/>
        <v>323</v>
      </c>
      <c r="S23" s="226">
        <v>21</v>
      </c>
      <c r="T23" s="125">
        <v>132</v>
      </c>
      <c r="U23" s="14"/>
      <c r="V23" s="16"/>
      <c r="W23" s="38"/>
      <c r="X23" s="14"/>
      <c r="Y23" s="39"/>
      <c r="Z23" s="38"/>
      <c r="AA23" s="14"/>
      <c r="AB23" s="39"/>
      <c r="AC23" s="38">
        <v>92</v>
      </c>
      <c r="AD23" s="14"/>
      <c r="AE23" s="16"/>
      <c r="AF23" s="54">
        <v>110</v>
      </c>
      <c r="AG23" s="58"/>
      <c r="AH23" s="58"/>
      <c r="AI23" s="117">
        <f t="shared" si="1"/>
        <v>334</v>
      </c>
      <c r="AJ23" s="228">
        <v>21</v>
      </c>
      <c r="AK23" s="231">
        <f t="shared" si="2"/>
        <v>657</v>
      </c>
      <c r="AL23" s="166">
        <v>21</v>
      </c>
    </row>
    <row r="24" spans="1:38" ht="18.75">
      <c r="A24" s="63">
        <v>22</v>
      </c>
      <c r="B24" s="234" t="s">
        <v>100</v>
      </c>
      <c r="C24" s="38">
        <v>150</v>
      </c>
      <c r="D24" s="14">
        <v>87</v>
      </c>
      <c r="E24" s="16">
        <v>60</v>
      </c>
      <c r="F24" s="38"/>
      <c r="G24" s="14"/>
      <c r="H24" s="39"/>
      <c r="I24" s="38"/>
      <c r="J24" s="14"/>
      <c r="K24" s="39"/>
      <c r="L24" s="38">
        <v>143</v>
      </c>
      <c r="M24" s="125">
        <v>86</v>
      </c>
      <c r="N24" s="125">
        <v>79</v>
      </c>
      <c r="O24" s="54"/>
      <c r="P24" s="58"/>
      <c r="Q24" s="58"/>
      <c r="R24" s="118">
        <f t="shared" si="0"/>
        <v>605</v>
      </c>
      <c r="S24" s="226">
        <v>18</v>
      </c>
      <c r="T24" s="66"/>
      <c r="U24" s="3"/>
      <c r="V24" s="101"/>
      <c r="W24" s="5"/>
      <c r="X24" s="3"/>
      <c r="Y24" s="6"/>
      <c r="Z24" s="5"/>
      <c r="AA24" s="3"/>
      <c r="AB24" s="6"/>
      <c r="AC24" s="5"/>
      <c r="AD24" s="3"/>
      <c r="AE24" s="101"/>
      <c r="AF24" s="8"/>
      <c r="AG24" s="98"/>
      <c r="AH24" s="58"/>
      <c r="AI24" s="117">
        <f t="shared" si="1"/>
        <v>0</v>
      </c>
      <c r="AJ24" s="228">
        <v>22</v>
      </c>
      <c r="AK24" s="231">
        <f t="shared" si="2"/>
        <v>605</v>
      </c>
      <c r="AL24" s="166">
        <v>22</v>
      </c>
    </row>
    <row r="25" spans="1:38" ht="18.75">
      <c r="A25" s="63">
        <v>23</v>
      </c>
      <c r="B25" s="234" t="s">
        <v>0</v>
      </c>
      <c r="C25" s="43"/>
      <c r="D25" s="44"/>
      <c r="E25" s="112"/>
      <c r="F25" s="43"/>
      <c r="G25" s="44"/>
      <c r="H25" s="46"/>
      <c r="I25" s="43"/>
      <c r="J25" s="44"/>
      <c r="K25" s="46"/>
      <c r="L25" s="43"/>
      <c r="M25" s="123"/>
      <c r="N25" s="123"/>
      <c r="O25" s="45"/>
      <c r="P25" s="121"/>
      <c r="Q25" s="121"/>
      <c r="R25" s="118">
        <f t="shared" si="0"/>
        <v>0</v>
      </c>
      <c r="S25" s="156"/>
      <c r="T25" s="66"/>
      <c r="U25" s="3"/>
      <c r="V25" s="101"/>
      <c r="W25" s="5"/>
      <c r="X25" s="3"/>
      <c r="Y25" s="6"/>
      <c r="Z25" s="5"/>
      <c r="AA25" s="3"/>
      <c r="AB25" s="6"/>
      <c r="AC25" s="5"/>
      <c r="AD25" s="3"/>
      <c r="AE25" s="101"/>
      <c r="AF25" s="8"/>
      <c r="AG25" s="98"/>
      <c r="AH25" s="121"/>
      <c r="AI25" s="117">
        <f t="shared" si="1"/>
        <v>0</v>
      </c>
      <c r="AJ25" s="228">
        <v>23</v>
      </c>
      <c r="AK25" s="231">
        <f t="shared" si="2"/>
        <v>0</v>
      </c>
      <c r="AL25" s="166">
        <v>23</v>
      </c>
    </row>
    <row r="26" spans="1:38" ht="18.75">
      <c r="A26" s="63">
        <v>24</v>
      </c>
      <c r="B26" s="234" t="s">
        <v>24</v>
      </c>
      <c r="C26" s="38"/>
      <c r="D26" s="14"/>
      <c r="E26" s="16"/>
      <c r="F26" s="38"/>
      <c r="G26" s="14"/>
      <c r="H26" s="39"/>
      <c r="I26" s="38"/>
      <c r="J26" s="14"/>
      <c r="K26" s="39"/>
      <c r="L26" s="38"/>
      <c r="M26" s="125"/>
      <c r="N26" s="125"/>
      <c r="O26" s="54"/>
      <c r="P26" s="58"/>
      <c r="Q26" s="58"/>
      <c r="R26" s="118">
        <f t="shared" si="0"/>
        <v>0</v>
      </c>
      <c r="S26" s="226"/>
      <c r="T26" s="66"/>
      <c r="U26" s="3"/>
      <c r="V26" s="101"/>
      <c r="W26" s="5"/>
      <c r="X26" s="3"/>
      <c r="Y26" s="6"/>
      <c r="Z26" s="5"/>
      <c r="AA26" s="3"/>
      <c r="AB26" s="6"/>
      <c r="AC26" s="5"/>
      <c r="AD26" s="3"/>
      <c r="AE26" s="101"/>
      <c r="AF26" s="8"/>
      <c r="AG26" s="98"/>
      <c r="AH26" s="58"/>
      <c r="AI26" s="117">
        <f t="shared" si="1"/>
        <v>0</v>
      </c>
      <c r="AJ26" s="228">
        <v>24</v>
      </c>
      <c r="AK26" s="231">
        <f t="shared" si="2"/>
        <v>0</v>
      </c>
      <c r="AL26" s="166">
        <v>24</v>
      </c>
    </row>
    <row r="27" spans="1:38" ht="18.75">
      <c r="A27" s="63">
        <v>25</v>
      </c>
      <c r="B27" s="234" t="s">
        <v>31</v>
      </c>
      <c r="C27" s="38"/>
      <c r="D27" s="14"/>
      <c r="E27" s="16"/>
      <c r="F27" s="38"/>
      <c r="G27" s="14"/>
      <c r="H27" s="39"/>
      <c r="I27" s="38"/>
      <c r="J27" s="14"/>
      <c r="K27" s="39"/>
      <c r="L27" s="38"/>
      <c r="M27" s="125"/>
      <c r="N27" s="125"/>
      <c r="O27" s="54"/>
      <c r="P27" s="58"/>
      <c r="Q27" s="58"/>
      <c r="R27" s="118">
        <f t="shared" si="0"/>
        <v>0</v>
      </c>
      <c r="S27" s="226"/>
      <c r="T27" s="125"/>
      <c r="U27" s="14"/>
      <c r="V27" s="16"/>
      <c r="W27" s="38"/>
      <c r="X27" s="14"/>
      <c r="Y27" s="39"/>
      <c r="Z27" s="38"/>
      <c r="AA27" s="14"/>
      <c r="AB27" s="39"/>
      <c r="AC27" s="38"/>
      <c r="AD27" s="14"/>
      <c r="AE27" s="16"/>
      <c r="AF27" s="54"/>
      <c r="AG27" s="58"/>
      <c r="AH27" s="58"/>
      <c r="AI27" s="117">
        <f t="shared" si="1"/>
        <v>0</v>
      </c>
      <c r="AJ27" s="228">
        <v>25</v>
      </c>
      <c r="AK27" s="231">
        <f t="shared" si="2"/>
        <v>0</v>
      </c>
      <c r="AL27" s="166">
        <v>25</v>
      </c>
    </row>
    <row r="28" spans="1:38" ht="18.75">
      <c r="A28" s="63">
        <v>26</v>
      </c>
      <c r="B28" s="234" t="s">
        <v>12</v>
      </c>
      <c r="C28" s="5"/>
      <c r="D28" s="3"/>
      <c r="E28" s="101"/>
      <c r="F28" s="5"/>
      <c r="G28" s="3"/>
      <c r="H28" s="6"/>
      <c r="I28" s="5"/>
      <c r="J28" s="3"/>
      <c r="K28" s="6"/>
      <c r="L28" s="5"/>
      <c r="M28" s="66"/>
      <c r="N28" s="66"/>
      <c r="O28" s="8"/>
      <c r="P28" s="98"/>
      <c r="Q28" s="98"/>
      <c r="R28" s="118">
        <f t="shared" si="0"/>
        <v>0</v>
      </c>
      <c r="S28" s="226"/>
      <c r="T28" s="66"/>
      <c r="U28" s="3"/>
      <c r="V28" s="101"/>
      <c r="W28" s="5"/>
      <c r="X28" s="3"/>
      <c r="Y28" s="6"/>
      <c r="Z28" s="5"/>
      <c r="AA28" s="3"/>
      <c r="AB28" s="6"/>
      <c r="AC28" s="5"/>
      <c r="AD28" s="3"/>
      <c r="AE28" s="101"/>
      <c r="AF28" s="8"/>
      <c r="AG28" s="98"/>
      <c r="AH28" s="98"/>
      <c r="AI28" s="117">
        <f t="shared" si="1"/>
        <v>0</v>
      </c>
      <c r="AJ28" s="228">
        <v>26</v>
      </c>
      <c r="AK28" s="231">
        <f t="shared" si="2"/>
        <v>0</v>
      </c>
      <c r="AL28" s="166">
        <v>26</v>
      </c>
    </row>
    <row r="29" spans="1:38" ht="18.75">
      <c r="A29" s="63">
        <v>27</v>
      </c>
      <c r="B29" s="234" t="s">
        <v>51</v>
      </c>
      <c r="C29" s="38"/>
      <c r="D29" s="14"/>
      <c r="E29" s="16"/>
      <c r="F29" s="38"/>
      <c r="G29" s="14"/>
      <c r="H29" s="39"/>
      <c r="I29" s="38"/>
      <c r="J29" s="14"/>
      <c r="K29" s="39"/>
      <c r="L29" s="38"/>
      <c r="M29" s="125"/>
      <c r="N29" s="125"/>
      <c r="O29" s="54"/>
      <c r="P29" s="58"/>
      <c r="Q29" s="58"/>
      <c r="R29" s="118">
        <f t="shared" si="0"/>
        <v>0</v>
      </c>
      <c r="S29" s="156"/>
      <c r="T29" s="125"/>
      <c r="U29" s="14"/>
      <c r="V29" s="16"/>
      <c r="W29" s="38"/>
      <c r="X29" s="14"/>
      <c r="Y29" s="39"/>
      <c r="Z29" s="38"/>
      <c r="AA29" s="14"/>
      <c r="AB29" s="39"/>
      <c r="AC29" s="34"/>
      <c r="AD29" s="14"/>
      <c r="AE29" s="16"/>
      <c r="AF29" s="54"/>
      <c r="AG29" s="58"/>
      <c r="AH29" s="58"/>
      <c r="AI29" s="117">
        <f t="shared" si="1"/>
        <v>0</v>
      </c>
      <c r="AJ29" s="228">
        <v>27</v>
      </c>
      <c r="AK29" s="231">
        <f t="shared" si="2"/>
        <v>0</v>
      </c>
      <c r="AL29" s="166">
        <v>27</v>
      </c>
    </row>
    <row r="30" spans="1:38" ht="19.5" thickBot="1">
      <c r="A30" s="224">
        <v>28</v>
      </c>
      <c r="B30" s="235" t="s">
        <v>75</v>
      </c>
      <c r="C30" s="208"/>
      <c r="D30" s="210"/>
      <c r="E30" s="216"/>
      <c r="F30" s="208"/>
      <c r="G30" s="210"/>
      <c r="H30" s="211"/>
      <c r="I30" s="208"/>
      <c r="J30" s="210"/>
      <c r="K30" s="211"/>
      <c r="L30" s="208"/>
      <c r="M30" s="209"/>
      <c r="N30" s="209"/>
      <c r="O30" s="55"/>
      <c r="P30" s="59"/>
      <c r="Q30" s="59"/>
      <c r="R30" s="134">
        <f t="shared" si="0"/>
        <v>0</v>
      </c>
      <c r="S30" s="157"/>
      <c r="T30" s="209"/>
      <c r="U30" s="210"/>
      <c r="V30" s="216"/>
      <c r="W30" s="208"/>
      <c r="X30" s="210"/>
      <c r="Y30" s="211"/>
      <c r="Z30" s="208"/>
      <c r="AA30" s="210"/>
      <c r="AB30" s="211"/>
      <c r="AC30" s="208"/>
      <c r="AD30" s="210"/>
      <c r="AE30" s="216"/>
      <c r="AF30" s="55"/>
      <c r="AG30" s="59"/>
      <c r="AH30" s="59"/>
      <c r="AI30" s="136">
        <f t="shared" si="1"/>
        <v>0</v>
      </c>
      <c r="AJ30" s="229">
        <v>28</v>
      </c>
      <c r="AK30" s="232">
        <f t="shared" si="2"/>
        <v>0</v>
      </c>
      <c r="AL30" s="167">
        <v>28</v>
      </c>
    </row>
    <row r="31" spans="1:38">
      <c r="B31" s="120"/>
      <c r="C31" s="120"/>
      <c r="D31" s="120"/>
      <c r="E31" s="120"/>
      <c r="F31" s="129"/>
      <c r="G31" s="129"/>
      <c r="H31" s="129"/>
      <c r="I31" s="129"/>
      <c r="J31" s="129"/>
      <c r="K31" s="129"/>
      <c r="L31" s="129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</row>
    <row r="32" spans="1:38">
      <c r="B32" s="120"/>
      <c r="C32" s="120"/>
      <c r="D32" s="120"/>
      <c r="E32" s="120"/>
      <c r="F32" s="129"/>
      <c r="G32" s="129"/>
      <c r="H32" s="129"/>
      <c r="I32" s="129"/>
      <c r="J32" s="129"/>
      <c r="K32" s="129"/>
      <c r="L32" s="129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</row>
    <row r="33" spans="2:38">
      <c r="B33" s="120"/>
      <c r="C33" s="120"/>
      <c r="D33" s="120"/>
      <c r="E33" s="120"/>
      <c r="F33" s="129"/>
      <c r="G33" s="129"/>
      <c r="H33" s="129"/>
      <c r="I33" s="129"/>
      <c r="J33" s="129"/>
      <c r="K33" s="129"/>
      <c r="L33" s="12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</row>
    <row r="34" spans="2:38">
      <c r="B34" s="120"/>
      <c r="C34" s="120"/>
      <c r="D34" s="120"/>
      <c r="E34" s="120"/>
      <c r="F34" s="129"/>
      <c r="G34" s="129"/>
      <c r="H34" s="129"/>
      <c r="I34" s="129"/>
      <c r="J34" s="129"/>
      <c r="K34" s="129"/>
      <c r="L34" s="129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</row>
    <row r="35" spans="2:38">
      <c r="B35" s="120"/>
      <c r="C35" s="120"/>
      <c r="D35" s="120"/>
      <c r="E35" s="120"/>
      <c r="F35" s="129"/>
      <c r="G35" s="129"/>
      <c r="H35" s="129"/>
      <c r="I35" s="129"/>
      <c r="J35" s="129"/>
      <c r="K35" s="129"/>
      <c r="L35" s="129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</row>
    <row r="36" spans="2:38">
      <c r="B36" s="120"/>
      <c r="C36" s="120"/>
      <c r="D36" s="120"/>
      <c r="E36" s="120"/>
      <c r="F36" s="129"/>
      <c r="G36" s="129"/>
      <c r="H36" s="129"/>
      <c r="I36" s="129"/>
      <c r="J36" s="129"/>
      <c r="K36" s="129"/>
      <c r="L36" s="129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</row>
    <row r="37" spans="2:38">
      <c r="B37" s="120"/>
      <c r="C37" s="120"/>
      <c r="D37" s="120"/>
      <c r="E37" s="120"/>
      <c r="F37" s="129"/>
      <c r="G37" s="129"/>
      <c r="H37" s="129"/>
      <c r="I37" s="129"/>
      <c r="J37" s="129"/>
      <c r="K37" s="129"/>
      <c r="L37" s="129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</row>
    <row r="38" spans="2:38">
      <c r="B38" s="120"/>
      <c r="C38" s="120"/>
      <c r="D38" s="120"/>
      <c r="E38" s="120"/>
      <c r="F38" s="129"/>
      <c r="G38" s="129"/>
      <c r="H38" s="129"/>
      <c r="I38" s="129"/>
      <c r="J38" s="129"/>
      <c r="K38" s="129"/>
      <c r="L38" s="129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</row>
    <row r="39" spans="2:38">
      <c r="B39" s="120"/>
      <c r="C39" s="120"/>
      <c r="D39" s="120"/>
      <c r="E39" s="120"/>
      <c r="F39" s="129"/>
      <c r="G39" s="129"/>
      <c r="H39" s="129"/>
      <c r="I39" s="129"/>
      <c r="J39" s="129"/>
      <c r="K39" s="129"/>
      <c r="L39" s="129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</row>
    <row r="40" spans="2:38">
      <c r="B40" s="120"/>
      <c r="C40" s="120"/>
      <c r="D40" s="120"/>
      <c r="E40" s="120"/>
      <c r="F40" s="129"/>
      <c r="G40" s="129"/>
      <c r="H40" s="129"/>
      <c r="I40" s="129"/>
      <c r="J40" s="129"/>
      <c r="K40" s="129"/>
      <c r="L40" s="129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</row>
    <row r="41" spans="2:38">
      <c r="B41" s="64"/>
      <c r="C41" s="64"/>
      <c r="D41" s="64"/>
      <c r="E41" s="64"/>
      <c r="F41" s="130"/>
      <c r="G41" s="130"/>
      <c r="H41" s="130"/>
      <c r="I41" s="130"/>
      <c r="J41" s="130"/>
      <c r="K41" s="130"/>
      <c r="L41" s="130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2:38">
      <c r="B42" s="64"/>
      <c r="C42" s="64"/>
      <c r="D42" s="64"/>
      <c r="E42" s="64"/>
      <c r="F42" s="130"/>
      <c r="G42" s="130"/>
      <c r="H42" s="130"/>
      <c r="I42" s="130"/>
      <c r="J42" s="130"/>
      <c r="K42" s="130"/>
      <c r="L42" s="13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2:38">
      <c r="B43" s="64"/>
      <c r="C43" s="64"/>
      <c r="D43" s="64"/>
      <c r="E43" s="64"/>
      <c r="F43" s="130"/>
      <c r="G43" s="130"/>
      <c r="H43" s="130"/>
      <c r="I43" s="130"/>
      <c r="J43" s="130"/>
      <c r="K43" s="130"/>
      <c r="L43" s="130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2:38">
      <c r="B44" s="64"/>
      <c r="C44" s="64"/>
      <c r="D44" s="64"/>
      <c r="E44" s="64"/>
      <c r="F44" s="130"/>
      <c r="G44" s="130"/>
      <c r="H44" s="130"/>
      <c r="I44" s="130"/>
      <c r="J44" s="130"/>
      <c r="K44" s="130"/>
      <c r="L44" s="13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</sheetData>
  <sortState ref="B3:AL30">
    <sortCondition descending="1" ref="AK3:AK30"/>
  </sortState>
  <mergeCells count="14">
    <mergeCell ref="AL1:AL2"/>
    <mergeCell ref="C2:E2"/>
    <mergeCell ref="L2:N2"/>
    <mergeCell ref="T2:V2"/>
    <mergeCell ref="AC2:AE2"/>
    <mergeCell ref="Z2:AB2"/>
    <mergeCell ref="W2:Y2"/>
    <mergeCell ref="F2:H2"/>
    <mergeCell ref="I2:K2"/>
    <mergeCell ref="A1:A2"/>
    <mergeCell ref="B1:B2"/>
    <mergeCell ref="C1:S1"/>
    <mergeCell ref="T1:AJ1"/>
    <mergeCell ref="AK1:A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Общая</vt:lpstr>
      <vt:lpstr>общекомандный </vt:lpstr>
      <vt:lpstr>мужчины, женщины</vt:lpstr>
      <vt:lpstr>юниоры, юниорки</vt:lpstr>
      <vt:lpstr>1999-2000</vt:lpstr>
      <vt:lpstr>2001-2002</vt:lpstr>
      <vt:lpstr>2003-2004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Admin</cp:lastModifiedBy>
  <cp:lastPrinted>2018-04-18T06:36:26Z</cp:lastPrinted>
  <dcterms:created xsi:type="dcterms:W3CDTF">2011-05-23T04:18:39Z</dcterms:created>
  <dcterms:modified xsi:type="dcterms:W3CDTF">2018-04-24T12:23:32Z</dcterms:modified>
</cp:coreProperties>
</file>