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15195" windowHeight="8325"/>
  </bookViews>
  <sheets>
    <sheet name="Общая" sheetId="7" r:id="rId1"/>
    <sheet name="общекомандный " sheetId="8" r:id="rId2"/>
    <sheet name="мужчины, женщины" sheetId="5" r:id="rId3"/>
    <sheet name="юниоры, юниорки" sheetId="2" r:id="rId4"/>
    <sheet name="18-19 лет" sheetId="4" r:id="rId5"/>
    <sheet name="16-17 лет" sheetId="3" r:id="rId6"/>
    <sheet name="14-15 лет" sheetId="6" r:id="rId7"/>
  </sheets>
  <calcPr calcId="145621"/>
</workbook>
</file>

<file path=xl/calcChain.xml><?xml version="1.0" encoding="utf-8"?>
<calcChain xmlns="http://schemas.openxmlformats.org/spreadsheetml/2006/main">
  <c r="V4" i="7" l="1"/>
  <c r="V13" i="7"/>
  <c r="V19" i="7"/>
  <c r="V26" i="7"/>
  <c r="V34" i="7"/>
  <c r="V43" i="7"/>
  <c r="R43" i="7"/>
  <c r="R34" i="7"/>
  <c r="R26" i="7"/>
  <c r="R19" i="7"/>
  <c r="R13" i="7"/>
  <c r="R4" i="7"/>
  <c r="N43" i="7"/>
  <c r="N34" i="7"/>
  <c r="N26" i="7"/>
  <c r="N19" i="7"/>
  <c r="N13" i="7"/>
  <c r="N4" i="7"/>
  <c r="J43" i="7"/>
  <c r="J34" i="7"/>
  <c r="J26" i="7"/>
  <c r="J19" i="7"/>
  <c r="J13" i="7"/>
  <c r="J4" i="7"/>
  <c r="F43" i="7"/>
  <c r="F34" i="7"/>
  <c r="F26" i="7"/>
  <c r="F19" i="7"/>
  <c r="F13" i="7"/>
  <c r="F4" i="7"/>
  <c r="BH4" i="8" l="1"/>
  <c r="BH9" i="8"/>
  <c r="BH6" i="8"/>
  <c r="BH11" i="8"/>
  <c r="BH12" i="8"/>
  <c r="BH7" i="8"/>
  <c r="BH24" i="8"/>
  <c r="BH13" i="8"/>
  <c r="BH8" i="8"/>
  <c r="BH5" i="8"/>
  <c r="BH16" i="8"/>
  <c r="BH20" i="8"/>
  <c r="BH26" i="8"/>
  <c r="BH18" i="8"/>
  <c r="BH14" i="8"/>
  <c r="BH23" i="8"/>
  <c r="BH33" i="8"/>
  <c r="BH35" i="8"/>
  <c r="BH10" i="8"/>
  <c r="BH34" i="8"/>
  <c r="BH40" i="8"/>
  <c r="BH25" i="8"/>
  <c r="BH29" i="8"/>
  <c r="BH22" i="8"/>
  <c r="BH31" i="8"/>
  <c r="BH27" i="8"/>
  <c r="BH37" i="8"/>
  <c r="BH42" i="8"/>
  <c r="BH39" i="8"/>
  <c r="BH15" i="8"/>
  <c r="BH28" i="8"/>
  <c r="BH19" i="8"/>
  <c r="BH17" i="8"/>
  <c r="BH21" i="8"/>
  <c r="BH32" i="8"/>
  <c r="BH36" i="8"/>
  <c r="BH30" i="8"/>
  <c r="BH38" i="8"/>
  <c r="BH43" i="8"/>
  <c r="BH44" i="8"/>
  <c r="BH41" i="8"/>
  <c r="BH45" i="8"/>
  <c r="BH3" i="8"/>
  <c r="AW4" i="8"/>
  <c r="AW9" i="8"/>
  <c r="AW6" i="8"/>
  <c r="AW11" i="8"/>
  <c r="AW12" i="8"/>
  <c r="AW7" i="8"/>
  <c r="AW24" i="8"/>
  <c r="AW13" i="8"/>
  <c r="AW8" i="8"/>
  <c r="AW5" i="8"/>
  <c r="AW16" i="8"/>
  <c r="AW20" i="8"/>
  <c r="AW26" i="8"/>
  <c r="AW18" i="8"/>
  <c r="AW14" i="8"/>
  <c r="AW23" i="8"/>
  <c r="AW33" i="8"/>
  <c r="AW35" i="8"/>
  <c r="AW10" i="8"/>
  <c r="AW34" i="8"/>
  <c r="AW40" i="8"/>
  <c r="AW25" i="8"/>
  <c r="AW29" i="8"/>
  <c r="AW22" i="8"/>
  <c r="AW31" i="8"/>
  <c r="AW27" i="8"/>
  <c r="AW37" i="8"/>
  <c r="AW42" i="8"/>
  <c r="AW39" i="8"/>
  <c r="AW15" i="8"/>
  <c r="AW28" i="8"/>
  <c r="AW19" i="8"/>
  <c r="AW17" i="8"/>
  <c r="AW21" i="8"/>
  <c r="AW32" i="8"/>
  <c r="AW36" i="8"/>
  <c r="AW30" i="8"/>
  <c r="AW38" i="8"/>
  <c r="AW43" i="8"/>
  <c r="AW44" i="8"/>
  <c r="AW41" i="8"/>
  <c r="AW45" i="8"/>
  <c r="AW3" i="8"/>
  <c r="AL4" i="8"/>
  <c r="AL9" i="8"/>
  <c r="AL6" i="8"/>
  <c r="AL11" i="8"/>
  <c r="AL12" i="8"/>
  <c r="AL7" i="8"/>
  <c r="AL24" i="8"/>
  <c r="AL13" i="8"/>
  <c r="AL8" i="8"/>
  <c r="AL5" i="8"/>
  <c r="AL16" i="8"/>
  <c r="AL20" i="8"/>
  <c r="AL26" i="8"/>
  <c r="AL18" i="8"/>
  <c r="AL14" i="8"/>
  <c r="AL23" i="8"/>
  <c r="AL33" i="8"/>
  <c r="AL35" i="8"/>
  <c r="AL10" i="8"/>
  <c r="AL34" i="8"/>
  <c r="AL40" i="8"/>
  <c r="AL25" i="8"/>
  <c r="AL29" i="8"/>
  <c r="AL22" i="8"/>
  <c r="AL31" i="8"/>
  <c r="AL27" i="8"/>
  <c r="AL37" i="8"/>
  <c r="AL42" i="8"/>
  <c r="AL39" i="8"/>
  <c r="AL15" i="8"/>
  <c r="AL28" i="8"/>
  <c r="AL19" i="8"/>
  <c r="AL17" i="8"/>
  <c r="AL21" i="8"/>
  <c r="AL32" i="8"/>
  <c r="AL36" i="8"/>
  <c r="AL30" i="8"/>
  <c r="AL38" i="8"/>
  <c r="AL43" i="8"/>
  <c r="AL44" i="8"/>
  <c r="AL41" i="8"/>
  <c r="AL45" i="8"/>
  <c r="AL3" i="8"/>
  <c r="Z4" i="8"/>
  <c r="Z9" i="8"/>
  <c r="Z6" i="8"/>
  <c r="Z11" i="8"/>
  <c r="Z12" i="8"/>
  <c r="Z7" i="8"/>
  <c r="Z24" i="8"/>
  <c r="Z13" i="8"/>
  <c r="Z8" i="8"/>
  <c r="Z5" i="8"/>
  <c r="Z16" i="8"/>
  <c r="Z20" i="8"/>
  <c r="Z26" i="8"/>
  <c r="Z18" i="8"/>
  <c r="Z14" i="8"/>
  <c r="Z23" i="8"/>
  <c r="Z33" i="8"/>
  <c r="Z35" i="8"/>
  <c r="Z10" i="8"/>
  <c r="Z34" i="8"/>
  <c r="Z40" i="8"/>
  <c r="Z25" i="8"/>
  <c r="Z29" i="8"/>
  <c r="Z22" i="8"/>
  <c r="Z31" i="8"/>
  <c r="Z27" i="8"/>
  <c r="Z37" i="8"/>
  <c r="Z42" i="8"/>
  <c r="Z39" i="8"/>
  <c r="Z15" i="8"/>
  <c r="Z28" i="8"/>
  <c r="Z19" i="8"/>
  <c r="Z17" i="8"/>
  <c r="Z21" i="8"/>
  <c r="Z32" i="8"/>
  <c r="Z36" i="8"/>
  <c r="Z30" i="8"/>
  <c r="Z38" i="8"/>
  <c r="Z43" i="8"/>
  <c r="Z44" i="8"/>
  <c r="Z41" i="8"/>
  <c r="Z45" i="8"/>
  <c r="Z3" i="8"/>
  <c r="N4" i="8"/>
  <c r="N9" i="8"/>
  <c r="N6" i="8"/>
  <c r="N11" i="8"/>
  <c r="N12" i="8"/>
  <c r="N7" i="8"/>
  <c r="N24" i="8"/>
  <c r="N13" i="8"/>
  <c r="N8" i="8"/>
  <c r="N5" i="8"/>
  <c r="N16" i="8"/>
  <c r="N20" i="8"/>
  <c r="N26" i="8"/>
  <c r="N18" i="8"/>
  <c r="N14" i="8"/>
  <c r="N23" i="8"/>
  <c r="N33" i="8"/>
  <c r="N35" i="8"/>
  <c r="N10" i="8"/>
  <c r="N34" i="8"/>
  <c r="N40" i="8"/>
  <c r="BI40" i="8" s="1"/>
  <c r="N25" i="8"/>
  <c r="N29" i="8"/>
  <c r="N22" i="8"/>
  <c r="N31" i="8"/>
  <c r="N27" i="8"/>
  <c r="N37" i="8"/>
  <c r="N42" i="8"/>
  <c r="N39" i="8"/>
  <c r="BI39" i="8" s="1"/>
  <c r="N15" i="8"/>
  <c r="N28" i="8"/>
  <c r="N19" i="8"/>
  <c r="N17" i="8"/>
  <c r="N21" i="8"/>
  <c r="N32" i="8"/>
  <c r="N36" i="8"/>
  <c r="N30" i="8"/>
  <c r="BI30" i="8" s="1"/>
  <c r="N38" i="8"/>
  <c r="N43" i="8"/>
  <c r="N44" i="8"/>
  <c r="N41" i="8"/>
  <c r="BI41" i="8" s="1"/>
  <c r="N45" i="8"/>
  <c r="BI45" i="8" s="1"/>
  <c r="N3" i="8"/>
  <c r="BI38" i="8" l="1"/>
  <c r="BI23" i="8"/>
  <c r="BI44" i="8"/>
  <c r="BI43" i="8"/>
  <c r="BI36" i="8"/>
  <c r="BI27" i="8"/>
  <c r="BI32" i="8"/>
  <c r="BI28" i="8"/>
  <c r="BI17" i="8"/>
  <c r="BI42" i="8"/>
  <c r="BI24" i="8"/>
  <c r="BI34" i="8"/>
  <c r="BI15" i="8"/>
  <c r="BI37" i="8"/>
  <c r="BI19" i="8"/>
  <c r="BI14" i="8"/>
  <c r="BI26" i="8"/>
  <c r="BI21" i="8"/>
  <c r="BI33" i="8"/>
  <c r="BI29" i="8"/>
  <c r="BI35" i="8"/>
  <c r="BI18" i="8"/>
  <c r="BI10" i="8"/>
  <c r="BI25" i="8"/>
  <c r="BI16" i="8"/>
  <c r="BI22" i="8"/>
  <c r="BI31" i="8"/>
  <c r="BI20" i="8"/>
  <c r="BI5" i="8"/>
  <c r="BI11" i="8"/>
  <c r="BI7" i="8"/>
  <c r="BI6" i="8"/>
  <c r="BI13" i="8"/>
  <c r="BI9" i="8"/>
  <c r="BI12" i="8"/>
  <c r="BI8" i="8"/>
  <c r="BI3" i="8"/>
  <c r="BI4" i="8"/>
  <c r="DQ39" i="5"/>
  <c r="DO34" i="5"/>
  <c r="DO35" i="5"/>
  <c r="DO41" i="5"/>
  <c r="DQ41" i="5" s="1"/>
  <c r="BH41" i="5"/>
  <c r="AU6" i="5" l="1"/>
  <c r="AU7" i="5"/>
  <c r="AU9" i="5"/>
  <c r="AU8" i="5"/>
  <c r="AU12" i="5"/>
  <c r="AU10" i="5"/>
  <c r="AU16" i="5"/>
  <c r="AU13" i="5"/>
  <c r="AU14" i="5"/>
  <c r="AU11" i="5"/>
  <c r="AU24" i="5"/>
  <c r="AU15" i="5"/>
  <c r="AU22" i="5"/>
  <c r="AU27" i="5"/>
  <c r="AU21" i="5"/>
  <c r="AU41" i="5"/>
  <c r="AU30" i="5"/>
  <c r="AU28" i="5"/>
  <c r="AU25" i="5"/>
  <c r="AU17" i="5"/>
  <c r="AU35" i="5"/>
  <c r="AU26" i="5"/>
  <c r="AU18" i="5"/>
  <c r="AU29" i="5"/>
  <c r="AU19" i="5"/>
  <c r="AU34" i="5"/>
  <c r="AU33" i="5"/>
  <c r="AU36" i="5"/>
  <c r="AU39" i="5"/>
  <c r="AU20" i="5"/>
  <c r="AU38" i="5"/>
  <c r="AU40" i="5"/>
  <c r="AU23" i="5"/>
  <c r="AU31" i="5"/>
  <c r="AU32" i="5"/>
  <c r="AU37" i="5"/>
  <c r="AU5" i="5"/>
  <c r="AP25" i="5"/>
  <c r="AP6" i="5"/>
  <c r="AP7" i="5"/>
  <c r="AP9" i="5"/>
  <c r="AP8" i="5"/>
  <c r="AP12" i="5"/>
  <c r="AP10" i="5"/>
  <c r="AP16" i="5"/>
  <c r="AP13" i="5"/>
  <c r="AP14" i="5"/>
  <c r="AP11" i="5"/>
  <c r="AP24" i="5"/>
  <c r="AP15" i="5"/>
  <c r="AP22" i="5"/>
  <c r="AP27" i="5"/>
  <c r="AP21" i="5"/>
  <c r="AP41" i="5"/>
  <c r="AP30" i="5"/>
  <c r="AP28" i="5"/>
  <c r="AP17" i="5"/>
  <c r="AP35" i="5"/>
  <c r="AP26" i="5"/>
  <c r="AP18" i="5"/>
  <c r="AP29" i="5"/>
  <c r="AP19" i="5"/>
  <c r="AP34" i="5"/>
  <c r="AP33" i="5"/>
  <c r="AP36" i="5"/>
  <c r="AP39" i="5"/>
  <c r="AP20" i="5"/>
  <c r="AP38" i="5"/>
  <c r="AP40" i="5"/>
  <c r="AP23" i="5"/>
  <c r="AP31" i="5"/>
  <c r="AP32" i="5"/>
  <c r="AP37" i="5"/>
  <c r="AP5" i="5"/>
  <c r="DG6" i="5"/>
  <c r="DG7" i="5"/>
  <c r="DG9" i="5"/>
  <c r="DG8" i="5"/>
  <c r="DG12" i="5"/>
  <c r="DG10" i="5"/>
  <c r="DG16" i="5"/>
  <c r="DG13" i="5"/>
  <c r="DG14" i="5"/>
  <c r="DG11" i="5"/>
  <c r="DG24" i="5"/>
  <c r="DG15" i="5"/>
  <c r="DG22" i="5"/>
  <c r="DO22" i="5" s="1"/>
  <c r="DG27" i="5"/>
  <c r="DG21" i="5"/>
  <c r="DG41" i="5"/>
  <c r="DG30" i="5"/>
  <c r="DG28" i="5"/>
  <c r="DG25" i="5"/>
  <c r="DG17" i="5"/>
  <c r="DG35" i="5"/>
  <c r="DG26" i="5"/>
  <c r="DG18" i="5"/>
  <c r="DG29" i="5"/>
  <c r="DG19" i="5"/>
  <c r="DG34" i="5"/>
  <c r="DG33" i="5"/>
  <c r="DG36" i="5"/>
  <c r="DG39" i="5"/>
  <c r="DG20" i="5"/>
  <c r="DG38" i="5"/>
  <c r="DG40" i="5"/>
  <c r="DG23" i="5"/>
  <c r="DG31" i="5"/>
  <c r="DG32" i="5"/>
  <c r="DG37" i="5"/>
  <c r="DG5" i="5"/>
  <c r="DB6" i="5"/>
  <c r="DB7" i="5"/>
  <c r="DB9" i="5"/>
  <c r="DB8" i="5"/>
  <c r="DB12" i="5"/>
  <c r="DB10" i="5"/>
  <c r="DB16" i="5"/>
  <c r="DB13" i="5"/>
  <c r="DB14" i="5"/>
  <c r="DB11" i="5"/>
  <c r="DB24" i="5"/>
  <c r="DB15" i="5"/>
  <c r="DB22" i="5"/>
  <c r="DB27" i="5"/>
  <c r="DB21" i="5"/>
  <c r="DB41" i="5"/>
  <c r="DB30" i="5"/>
  <c r="DB28" i="5"/>
  <c r="DB25" i="5"/>
  <c r="DB17" i="5"/>
  <c r="DB35" i="5"/>
  <c r="DB26" i="5"/>
  <c r="DB18" i="5"/>
  <c r="DB19" i="5"/>
  <c r="DB34" i="5"/>
  <c r="DB33" i="5"/>
  <c r="DB36" i="5"/>
  <c r="DB39" i="5"/>
  <c r="DB20" i="5"/>
  <c r="DB38" i="5"/>
  <c r="DB40" i="5"/>
  <c r="DB23" i="5"/>
  <c r="DB31" i="5"/>
  <c r="DB32" i="5"/>
  <c r="DB37" i="5"/>
  <c r="DB5" i="5"/>
  <c r="CW6" i="5"/>
  <c r="CW7" i="5"/>
  <c r="CW9" i="5"/>
  <c r="CW8" i="5"/>
  <c r="CW12" i="5"/>
  <c r="CW10" i="5"/>
  <c r="CW16" i="5"/>
  <c r="CW13" i="5"/>
  <c r="CW14" i="5"/>
  <c r="CW11" i="5"/>
  <c r="CW24" i="5"/>
  <c r="CW15" i="5"/>
  <c r="CW22" i="5"/>
  <c r="CW27" i="5"/>
  <c r="CW21" i="5"/>
  <c r="CW41" i="5"/>
  <c r="CW30" i="5"/>
  <c r="CW28" i="5"/>
  <c r="CW25" i="5"/>
  <c r="CW17" i="5"/>
  <c r="CW35" i="5"/>
  <c r="CW26" i="5"/>
  <c r="CW18" i="5"/>
  <c r="CW29" i="5"/>
  <c r="CW19" i="5"/>
  <c r="CW34" i="5"/>
  <c r="CW33" i="5"/>
  <c r="CW36" i="5"/>
  <c r="CW39" i="5"/>
  <c r="CW20" i="5"/>
  <c r="CW38" i="5"/>
  <c r="CW40" i="5"/>
  <c r="CW23" i="5"/>
  <c r="CW31" i="5"/>
  <c r="CW32" i="5"/>
  <c r="CW37" i="5"/>
  <c r="CW5" i="5"/>
  <c r="CR6" i="5"/>
  <c r="CR7" i="5"/>
  <c r="CR9" i="5"/>
  <c r="CR8" i="5"/>
  <c r="CR12" i="5"/>
  <c r="CR10" i="5"/>
  <c r="CR16" i="5"/>
  <c r="CR13" i="5"/>
  <c r="CR14" i="5"/>
  <c r="CR11" i="5"/>
  <c r="CR24" i="5"/>
  <c r="CR15" i="5"/>
  <c r="CR22" i="5"/>
  <c r="CR27" i="5"/>
  <c r="CR21" i="5"/>
  <c r="CR41" i="5"/>
  <c r="CR30" i="5"/>
  <c r="CR28" i="5"/>
  <c r="CR25" i="5"/>
  <c r="CR17" i="5"/>
  <c r="CR35" i="5"/>
  <c r="CR26" i="5"/>
  <c r="CR18" i="5"/>
  <c r="CR29" i="5"/>
  <c r="CR19" i="5"/>
  <c r="CR34" i="5"/>
  <c r="CR33" i="5"/>
  <c r="CR36" i="5"/>
  <c r="CR39" i="5"/>
  <c r="CR20" i="5"/>
  <c r="CR38" i="5"/>
  <c r="CR40" i="5"/>
  <c r="CR23" i="5"/>
  <c r="CR31" i="5"/>
  <c r="CR32" i="5"/>
  <c r="CR37" i="5"/>
  <c r="CR5" i="5"/>
  <c r="CM6" i="5"/>
  <c r="CM7" i="5"/>
  <c r="CM9" i="5"/>
  <c r="CM8" i="5"/>
  <c r="CM12" i="5"/>
  <c r="CM10" i="5"/>
  <c r="CM16" i="5"/>
  <c r="CM13" i="5"/>
  <c r="CM14" i="5"/>
  <c r="CM11" i="5"/>
  <c r="CM24" i="5"/>
  <c r="CM15" i="5"/>
  <c r="CM22" i="5"/>
  <c r="CM27" i="5"/>
  <c r="CM21" i="5"/>
  <c r="CM41" i="5"/>
  <c r="CM30" i="5"/>
  <c r="CM28" i="5"/>
  <c r="CM25" i="5"/>
  <c r="CM17" i="5"/>
  <c r="CM35" i="5"/>
  <c r="CM26" i="5"/>
  <c r="CM18" i="5"/>
  <c r="CM29" i="5"/>
  <c r="CM19" i="5"/>
  <c r="CM34" i="5"/>
  <c r="CM33" i="5"/>
  <c r="CM36" i="5"/>
  <c r="CM39" i="5"/>
  <c r="CM20" i="5"/>
  <c r="CM38" i="5"/>
  <c r="CM40" i="5"/>
  <c r="CM23" i="5"/>
  <c r="CM31" i="5"/>
  <c r="CM32" i="5"/>
  <c r="CM37" i="5"/>
  <c r="CM5" i="5"/>
  <c r="CH6" i="5"/>
  <c r="CH7" i="5"/>
  <c r="CH9" i="5"/>
  <c r="CH8" i="5"/>
  <c r="CH12" i="5"/>
  <c r="CH10" i="5"/>
  <c r="CH16" i="5"/>
  <c r="CH13" i="5"/>
  <c r="CH14" i="5"/>
  <c r="CH11" i="5"/>
  <c r="CH24" i="5"/>
  <c r="CH15" i="5"/>
  <c r="CH22" i="5"/>
  <c r="CH27" i="5"/>
  <c r="CH21" i="5"/>
  <c r="CH41" i="5"/>
  <c r="CH30" i="5"/>
  <c r="CH28" i="5"/>
  <c r="CH25" i="5"/>
  <c r="CH17" i="5"/>
  <c r="CH35" i="5"/>
  <c r="CH26" i="5"/>
  <c r="CH18" i="5"/>
  <c r="DO18" i="5" s="1"/>
  <c r="CH29" i="5"/>
  <c r="CH19" i="5"/>
  <c r="CH34" i="5"/>
  <c r="CH33" i="5"/>
  <c r="CH36" i="5"/>
  <c r="CH39" i="5"/>
  <c r="CH20" i="5"/>
  <c r="CH38" i="5"/>
  <c r="CH40" i="5"/>
  <c r="CH23" i="5"/>
  <c r="CH31" i="5"/>
  <c r="DO31" i="5" s="1"/>
  <c r="CH32" i="5"/>
  <c r="CH37" i="5"/>
  <c r="CH5" i="5"/>
  <c r="CC6" i="5"/>
  <c r="CC7" i="5"/>
  <c r="CC9" i="5"/>
  <c r="CC8" i="5"/>
  <c r="CC12" i="5"/>
  <c r="CC10" i="5"/>
  <c r="CC16" i="5"/>
  <c r="CC13" i="5"/>
  <c r="CC14" i="5"/>
  <c r="CC11" i="5"/>
  <c r="CC24" i="5"/>
  <c r="CC15" i="5"/>
  <c r="CC22" i="5"/>
  <c r="CC27" i="5"/>
  <c r="CC21" i="5"/>
  <c r="CC41" i="5"/>
  <c r="CC30" i="5"/>
  <c r="CC28" i="5"/>
  <c r="CC25" i="5"/>
  <c r="CC17" i="5"/>
  <c r="CC35" i="5"/>
  <c r="CC26" i="5"/>
  <c r="CC18" i="5"/>
  <c r="CC29" i="5"/>
  <c r="CC19" i="5"/>
  <c r="CC34" i="5"/>
  <c r="CC33" i="5"/>
  <c r="CC36" i="5"/>
  <c r="CC39" i="5"/>
  <c r="CC20" i="5"/>
  <c r="CC38" i="5"/>
  <c r="CC40" i="5"/>
  <c r="CC23" i="5"/>
  <c r="CC31" i="5"/>
  <c r="CC32" i="5"/>
  <c r="CC37" i="5"/>
  <c r="CC5" i="5"/>
  <c r="BX6" i="5"/>
  <c r="BX7" i="5"/>
  <c r="BX9" i="5"/>
  <c r="BX8" i="5"/>
  <c r="BX12" i="5"/>
  <c r="BX10" i="5"/>
  <c r="BX16" i="5"/>
  <c r="BX13" i="5"/>
  <c r="BX14" i="5"/>
  <c r="BX11" i="5"/>
  <c r="BX24" i="5"/>
  <c r="BX15" i="5"/>
  <c r="BX22" i="5"/>
  <c r="BX27" i="5"/>
  <c r="BX21" i="5"/>
  <c r="BX41" i="5"/>
  <c r="BX30" i="5"/>
  <c r="BX28" i="5"/>
  <c r="BX25" i="5"/>
  <c r="BX17" i="5"/>
  <c r="BX35" i="5"/>
  <c r="BX26" i="5"/>
  <c r="BX18" i="5"/>
  <c r="BX29" i="5"/>
  <c r="BX19" i="5"/>
  <c r="BX34" i="5"/>
  <c r="BX33" i="5"/>
  <c r="BX36" i="5"/>
  <c r="BX39" i="5"/>
  <c r="BX20" i="5"/>
  <c r="BX38" i="5"/>
  <c r="BX40" i="5"/>
  <c r="BX23" i="5"/>
  <c r="BX31" i="5"/>
  <c r="BX32" i="5"/>
  <c r="BX37" i="5"/>
  <c r="BX5" i="5"/>
  <c r="BS6" i="5"/>
  <c r="BS7" i="5"/>
  <c r="BS9" i="5"/>
  <c r="BS8" i="5"/>
  <c r="BS12" i="5"/>
  <c r="BS10" i="5"/>
  <c r="BS16" i="5"/>
  <c r="BS13" i="5"/>
  <c r="BS14" i="5"/>
  <c r="BS11" i="5"/>
  <c r="BS24" i="5"/>
  <c r="DO24" i="5" s="1"/>
  <c r="BS15" i="5"/>
  <c r="BS22" i="5"/>
  <c r="BS27" i="5"/>
  <c r="BS21" i="5"/>
  <c r="BS41" i="5"/>
  <c r="BS30" i="5"/>
  <c r="BS28" i="5"/>
  <c r="BS25" i="5"/>
  <c r="BS17" i="5"/>
  <c r="BS35" i="5"/>
  <c r="BS26" i="5"/>
  <c r="BS18" i="5"/>
  <c r="BS29" i="5"/>
  <c r="BS19" i="5"/>
  <c r="BS34" i="5"/>
  <c r="BS33" i="5"/>
  <c r="BS36" i="5"/>
  <c r="BS39" i="5"/>
  <c r="BS20" i="5"/>
  <c r="BS38" i="5"/>
  <c r="BS40" i="5"/>
  <c r="BS23" i="5"/>
  <c r="BS31" i="5"/>
  <c r="BS32" i="5"/>
  <c r="BS37" i="5"/>
  <c r="BS5" i="5"/>
  <c r="BN6" i="5"/>
  <c r="BN7" i="5"/>
  <c r="BN9" i="5"/>
  <c r="BN8" i="5"/>
  <c r="BN12" i="5"/>
  <c r="BN10" i="5"/>
  <c r="BN16" i="5"/>
  <c r="BN13" i="5"/>
  <c r="BN14" i="5"/>
  <c r="BN11" i="5"/>
  <c r="BN24" i="5"/>
  <c r="BN15" i="5"/>
  <c r="BN22" i="5"/>
  <c r="BN27" i="5"/>
  <c r="BN21" i="5"/>
  <c r="BN41" i="5"/>
  <c r="BN30" i="5"/>
  <c r="BN28" i="5"/>
  <c r="BN25" i="5"/>
  <c r="BN17" i="5"/>
  <c r="BN35" i="5"/>
  <c r="BN26" i="5"/>
  <c r="BN18" i="5"/>
  <c r="BN29" i="5"/>
  <c r="BN19" i="5"/>
  <c r="BN34" i="5"/>
  <c r="BN33" i="5"/>
  <c r="BN36" i="5"/>
  <c r="BN39" i="5"/>
  <c r="BN20" i="5"/>
  <c r="BN38" i="5"/>
  <c r="BN40" i="5"/>
  <c r="BN23" i="5"/>
  <c r="BN31" i="5"/>
  <c r="BN32" i="5"/>
  <c r="BN37" i="5"/>
  <c r="DO37" i="5" s="1"/>
  <c r="DQ37" i="5" s="1"/>
  <c r="BN5" i="5"/>
  <c r="AZ6" i="5"/>
  <c r="AZ7" i="5"/>
  <c r="AZ9" i="5"/>
  <c r="AZ8" i="5"/>
  <c r="AZ12" i="5"/>
  <c r="AZ10" i="5"/>
  <c r="AZ16" i="5"/>
  <c r="AZ13" i="5"/>
  <c r="AZ14" i="5"/>
  <c r="AZ11" i="5"/>
  <c r="AZ24" i="5"/>
  <c r="AZ15" i="5"/>
  <c r="AZ22" i="5"/>
  <c r="AZ27" i="5"/>
  <c r="AZ21" i="5"/>
  <c r="AZ41" i="5"/>
  <c r="AZ30" i="5"/>
  <c r="AZ28" i="5"/>
  <c r="AZ25" i="5"/>
  <c r="AZ17" i="5"/>
  <c r="AZ35" i="5"/>
  <c r="AZ26" i="5"/>
  <c r="AZ18" i="5"/>
  <c r="AZ29" i="5"/>
  <c r="AZ19" i="5"/>
  <c r="AZ34" i="5"/>
  <c r="AZ33" i="5"/>
  <c r="AZ36" i="5"/>
  <c r="AZ39" i="5"/>
  <c r="AZ20" i="5"/>
  <c r="AZ38" i="5"/>
  <c r="AZ40" i="5"/>
  <c r="AZ23" i="5"/>
  <c r="AZ31" i="5"/>
  <c r="AZ32" i="5"/>
  <c r="AZ37" i="5"/>
  <c r="AZ5" i="5"/>
  <c r="AK6" i="5"/>
  <c r="AK7" i="5"/>
  <c r="AK9" i="5"/>
  <c r="AK8" i="5"/>
  <c r="AK12" i="5"/>
  <c r="AK10" i="5"/>
  <c r="AK16" i="5"/>
  <c r="AK13" i="5"/>
  <c r="AK14" i="5"/>
  <c r="AK11" i="5"/>
  <c r="AK24" i="5"/>
  <c r="AK15" i="5"/>
  <c r="AK22" i="5"/>
  <c r="AK27" i="5"/>
  <c r="AK21" i="5"/>
  <c r="AK41" i="5"/>
  <c r="AK30" i="5"/>
  <c r="AK28" i="5"/>
  <c r="AK25" i="5"/>
  <c r="AK17" i="5"/>
  <c r="AK35" i="5"/>
  <c r="AK26" i="5"/>
  <c r="AK18" i="5"/>
  <c r="AK29" i="5"/>
  <c r="AK19" i="5"/>
  <c r="AK34" i="5"/>
  <c r="AK33" i="5"/>
  <c r="AK36" i="5"/>
  <c r="AK39" i="5"/>
  <c r="AK20" i="5"/>
  <c r="AK38" i="5"/>
  <c r="AK40" i="5"/>
  <c r="AK23" i="5"/>
  <c r="AK31" i="5"/>
  <c r="AK32" i="5"/>
  <c r="AK37" i="5"/>
  <c r="AK5" i="5"/>
  <c r="AF6" i="5"/>
  <c r="AF7" i="5"/>
  <c r="AF9" i="5"/>
  <c r="AF8" i="5"/>
  <c r="AF12" i="5"/>
  <c r="AF10" i="5"/>
  <c r="AF16" i="5"/>
  <c r="AF13" i="5"/>
  <c r="AF14" i="5"/>
  <c r="AF11" i="5"/>
  <c r="AF24" i="5"/>
  <c r="AF15" i="5"/>
  <c r="AF22" i="5"/>
  <c r="AF27" i="5"/>
  <c r="AF21" i="5"/>
  <c r="AF41" i="5"/>
  <c r="AF30" i="5"/>
  <c r="AF28" i="5"/>
  <c r="AF25" i="5"/>
  <c r="AF17" i="5"/>
  <c r="AF35" i="5"/>
  <c r="AF26" i="5"/>
  <c r="AF18" i="5"/>
  <c r="AF29" i="5"/>
  <c r="AF19" i="5"/>
  <c r="AF34" i="5"/>
  <c r="AF33" i="5"/>
  <c r="AF36" i="5"/>
  <c r="AF39" i="5"/>
  <c r="AF20" i="5"/>
  <c r="AF38" i="5"/>
  <c r="AF40" i="5"/>
  <c r="AF23" i="5"/>
  <c r="AF31" i="5"/>
  <c r="AF32" i="5"/>
  <c r="AF37" i="5"/>
  <c r="AF5" i="5"/>
  <c r="AA6" i="5"/>
  <c r="AA7" i="5"/>
  <c r="AA9" i="5"/>
  <c r="AA8" i="5"/>
  <c r="AA12" i="5"/>
  <c r="AA10" i="5"/>
  <c r="AA16" i="5"/>
  <c r="AA13" i="5"/>
  <c r="AA14" i="5"/>
  <c r="AA11" i="5"/>
  <c r="AA24" i="5"/>
  <c r="AA15" i="5"/>
  <c r="AA22" i="5"/>
  <c r="AA27" i="5"/>
  <c r="AA21" i="5"/>
  <c r="AA41" i="5"/>
  <c r="AA30" i="5"/>
  <c r="AA28" i="5"/>
  <c r="AA25" i="5"/>
  <c r="AA17" i="5"/>
  <c r="AA35" i="5"/>
  <c r="AA26" i="5"/>
  <c r="AA18" i="5"/>
  <c r="AA29" i="5"/>
  <c r="AA19" i="5"/>
  <c r="AA34" i="5"/>
  <c r="AA33" i="5"/>
  <c r="AA36" i="5"/>
  <c r="AA39" i="5"/>
  <c r="AA20" i="5"/>
  <c r="AA38" i="5"/>
  <c r="AA40" i="5"/>
  <c r="BH40" i="5" s="1"/>
  <c r="DQ40" i="5" s="1"/>
  <c r="AA23" i="5"/>
  <c r="AA31" i="5"/>
  <c r="BH31" i="5" s="1"/>
  <c r="AA32" i="5"/>
  <c r="AA37" i="5"/>
  <c r="AA5" i="5"/>
  <c r="V6" i="5"/>
  <c r="V7" i="5"/>
  <c r="V9" i="5"/>
  <c r="V8" i="5"/>
  <c r="V12" i="5"/>
  <c r="V10" i="5"/>
  <c r="V16" i="5"/>
  <c r="V13" i="5"/>
  <c r="V14" i="5"/>
  <c r="V11" i="5"/>
  <c r="V24" i="5"/>
  <c r="V15" i="5"/>
  <c r="V22" i="5"/>
  <c r="V27" i="5"/>
  <c r="V21" i="5"/>
  <c r="V41" i="5"/>
  <c r="V30" i="5"/>
  <c r="V28" i="5"/>
  <c r="V25" i="5"/>
  <c r="V17" i="5"/>
  <c r="V35" i="5"/>
  <c r="V26" i="5"/>
  <c r="V18" i="5"/>
  <c r="V29" i="5"/>
  <c r="V19" i="5"/>
  <c r="V34" i="5"/>
  <c r="V33" i="5"/>
  <c r="V36" i="5"/>
  <c r="V39" i="5"/>
  <c r="V20" i="5"/>
  <c r="V38" i="5"/>
  <c r="V40" i="5"/>
  <c r="V23" i="5"/>
  <c r="V31" i="5"/>
  <c r="V32" i="5"/>
  <c r="V37" i="5"/>
  <c r="V5" i="5"/>
  <c r="Q6" i="5"/>
  <c r="Q7" i="5"/>
  <c r="Q9" i="5"/>
  <c r="Q8" i="5"/>
  <c r="Q12" i="5"/>
  <c r="Q10" i="5"/>
  <c r="Q16" i="5"/>
  <c r="Q13" i="5"/>
  <c r="Q14" i="5"/>
  <c r="Q11" i="5"/>
  <c r="Q24" i="5"/>
  <c r="Q15" i="5"/>
  <c r="Q22" i="5"/>
  <c r="Q27" i="5"/>
  <c r="Q21" i="5"/>
  <c r="Q41" i="5"/>
  <c r="Q30" i="5"/>
  <c r="Q28" i="5"/>
  <c r="Q25" i="5"/>
  <c r="Q17" i="5"/>
  <c r="Q35" i="5"/>
  <c r="Q26" i="5"/>
  <c r="Q18" i="5"/>
  <c r="Q29" i="5"/>
  <c r="Q19" i="5"/>
  <c r="Q34" i="5"/>
  <c r="Q33" i="5"/>
  <c r="Q36" i="5"/>
  <c r="Q39" i="5"/>
  <c r="Q20" i="5"/>
  <c r="Q38" i="5"/>
  <c r="Q40" i="5"/>
  <c r="Q23" i="5"/>
  <c r="Q31" i="5"/>
  <c r="Q32" i="5"/>
  <c r="Q37" i="5"/>
  <c r="Q5" i="5"/>
  <c r="L6" i="5"/>
  <c r="L7" i="5"/>
  <c r="L9" i="5"/>
  <c r="L8" i="5"/>
  <c r="L12" i="5"/>
  <c r="L10" i="5"/>
  <c r="L16" i="5"/>
  <c r="L13" i="5"/>
  <c r="L14" i="5"/>
  <c r="L11" i="5"/>
  <c r="L24" i="5"/>
  <c r="L15" i="5"/>
  <c r="L22" i="5"/>
  <c r="L27" i="5"/>
  <c r="L21" i="5"/>
  <c r="L41" i="5"/>
  <c r="L30" i="5"/>
  <c r="L28" i="5"/>
  <c r="L25" i="5"/>
  <c r="L17" i="5"/>
  <c r="L35" i="5"/>
  <c r="L26" i="5"/>
  <c r="L18" i="5"/>
  <c r="L29" i="5"/>
  <c r="L19" i="5"/>
  <c r="L34" i="5"/>
  <c r="L33" i="5"/>
  <c r="L36" i="5"/>
  <c r="L39" i="5"/>
  <c r="L20" i="5"/>
  <c r="L38" i="5"/>
  <c r="BH38" i="5" s="1"/>
  <c r="DQ38" i="5" s="1"/>
  <c r="L40" i="5"/>
  <c r="L23" i="5"/>
  <c r="L31" i="5"/>
  <c r="L32" i="5"/>
  <c r="L37" i="5"/>
  <c r="L5" i="5"/>
  <c r="G6" i="5"/>
  <c r="G7" i="5"/>
  <c r="G9" i="5"/>
  <c r="G8" i="5"/>
  <c r="G12" i="5"/>
  <c r="G10" i="5"/>
  <c r="G16" i="5"/>
  <c r="G13" i="5"/>
  <c r="G14" i="5"/>
  <c r="G11" i="5"/>
  <c r="G24" i="5"/>
  <c r="G15" i="5"/>
  <c r="G22" i="5"/>
  <c r="G27" i="5"/>
  <c r="G21" i="5"/>
  <c r="G41" i="5"/>
  <c r="G30" i="5"/>
  <c r="G28" i="5"/>
  <c r="G25" i="5"/>
  <c r="G17" i="5"/>
  <c r="G35" i="5"/>
  <c r="G26" i="5"/>
  <c r="G18" i="5"/>
  <c r="G29" i="5"/>
  <c r="G19" i="5"/>
  <c r="G34" i="5"/>
  <c r="G33" i="5"/>
  <c r="G36" i="5"/>
  <c r="G39" i="5"/>
  <c r="G20" i="5"/>
  <c r="G38" i="5"/>
  <c r="G40" i="5"/>
  <c r="G23" i="5"/>
  <c r="G31" i="5"/>
  <c r="G32" i="5"/>
  <c r="G37" i="5"/>
  <c r="G5" i="5"/>
  <c r="DO29" i="5" l="1"/>
  <c r="DQ24" i="5"/>
  <c r="DQ31" i="5"/>
  <c r="BH35" i="5"/>
  <c r="DQ35" i="5" s="1"/>
  <c r="BH12" i="5"/>
  <c r="DO11" i="5"/>
  <c r="BH29" i="5"/>
  <c r="BH8" i="5"/>
  <c r="BH7" i="5"/>
  <c r="BH33" i="5"/>
  <c r="DQ33" i="5" s="1"/>
  <c r="BH18" i="5"/>
  <c r="DQ18" i="5" s="1"/>
  <c r="BH15" i="5"/>
  <c r="DO15" i="5"/>
  <c r="DO5" i="5"/>
  <c r="DO19" i="5"/>
  <c r="DO14" i="5"/>
  <c r="DQ14" i="5" s="1"/>
  <c r="BH14" i="5"/>
  <c r="BH22" i="5"/>
  <c r="DQ22" i="5" s="1"/>
  <c r="DO32" i="5"/>
  <c r="DQ32" i="5" s="1"/>
  <c r="DO16" i="5"/>
  <c r="DQ16" i="5" s="1"/>
  <c r="DO6" i="5"/>
  <c r="DO7" i="5"/>
  <c r="DQ7" i="5" s="1"/>
  <c r="BH5" i="5"/>
  <c r="BH30" i="5"/>
  <c r="BH21" i="5"/>
  <c r="BH16" i="5"/>
  <c r="DO36" i="5"/>
  <c r="DQ36" i="5" s="1"/>
  <c r="DO23" i="5"/>
  <c r="DO27" i="5"/>
  <c r="DO25" i="5"/>
  <c r="DQ25" i="5" s="1"/>
  <c r="DO17" i="5"/>
  <c r="DO13" i="5"/>
  <c r="DQ13" i="5" s="1"/>
  <c r="DO8" i="5"/>
  <c r="BH13" i="5"/>
  <c r="BH19" i="5"/>
  <c r="DO12" i="5"/>
  <c r="DQ12" i="5" s="1"/>
  <c r="BH6" i="5"/>
  <c r="BH9" i="5"/>
  <c r="BH20" i="5"/>
  <c r="DQ20" i="5" s="1"/>
  <c r="BH34" i="5"/>
  <c r="DQ34" i="5" s="1"/>
  <c r="BH26" i="5"/>
  <c r="DQ26" i="5" s="1"/>
  <c r="BH27" i="5"/>
  <c r="BH11" i="5"/>
  <c r="BH10" i="5"/>
  <c r="DO30" i="5"/>
  <c r="DO28" i="5"/>
  <c r="DQ28" i="5" s="1"/>
  <c r="DO10" i="5"/>
  <c r="DO21" i="5"/>
  <c r="DQ21" i="5" s="1"/>
  <c r="DO9" i="5"/>
  <c r="DQ9" i="5" s="1"/>
  <c r="BH17" i="5"/>
  <c r="BH24" i="5"/>
  <c r="BH23" i="5"/>
  <c r="CW6" i="2"/>
  <c r="CW7" i="2"/>
  <c r="CW8" i="2"/>
  <c r="CW11" i="2"/>
  <c r="CW10" i="2"/>
  <c r="DE10" i="2" s="1"/>
  <c r="CW9" i="2"/>
  <c r="CW14" i="2"/>
  <c r="CW12" i="2"/>
  <c r="CW13" i="2"/>
  <c r="DE13" i="2" s="1"/>
  <c r="CW15" i="2"/>
  <c r="CW20" i="2"/>
  <c r="CW18" i="2"/>
  <c r="CW19" i="2"/>
  <c r="CW22" i="2"/>
  <c r="CW16" i="2"/>
  <c r="CW24" i="2"/>
  <c r="CW26" i="2"/>
  <c r="CW25" i="2"/>
  <c r="CW27" i="2"/>
  <c r="CW28" i="2"/>
  <c r="CW17" i="2"/>
  <c r="CW30" i="2"/>
  <c r="CW29" i="2"/>
  <c r="CW23" i="2"/>
  <c r="CW31" i="2"/>
  <c r="DE31" i="2" s="1"/>
  <c r="DG31" i="2" s="1"/>
  <c r="CW32" i="2"/>
  <c r="CW21" i="2"/>
  <c r="CW33" i="2"/>
  <c r="CW34" i="2"/>
  <c r="CW35" i="2"/>
  <c r="CW36" i="2"/>
  <c r="CW37" i="2"/>
  <c r="CW38" i="2"/>
  <c r="DE38" i="2" s="1"/>
  <c r="DG38" i="2" s="1"/>
  <c r="CW39" i="2"/>
  <c r="CW40" i="2"/>
  <c r="CW5" i="2"/>
  <c r="CR6" i="2"/>
  <c r="CR7" i="2"/>
  <c r="CR8" i="2"/>
  <c r="CR11" i="2"/>
  <c r="CR10" i="2"/>
  <c r="CR9" i="2"/>
  <c r="CR14" i="2"/>
  <c r="CR12" i="2"/>
  <c r="CR13" i="2"/>
  <c r="CR15" i="2"/>
  <c r="CR20" i="2"/>
  <c r="CR18" i="2"/>
  <c r="CR19" i="2"/>
  <c r="CR22" i="2"/>
  <c r="CR16" i="2"/>
  <c r="CR24" i="2"/>
  <c r="CR26" i="2"/>
  <c r="CR25" i="2"/>
  <c r="CR27" i="2"/>
  <c r="CR28" i="2"/>
  <c r="CR17" i="2"/>
  <c r="CR30" i="2"/>
  <c r="CR29" i="2"/>
  <c r="CR23" i="2"/>
  <c r="CR31" i="2"/>
  <c r="CR32" i="2"/>
  <c r="CR21" i="2"/>
  <c r="CR33" i="2"/>
  <c r="CR34" i="2"/>
  <c r="CR35" i="2"/>
  <c r="CR36" i="2"/>
  <c r="CR37" i="2"/>
  <c r="CR38" i="2"/>
  <c r="CR39" i="2"/>
  <c r="CR40" i="2"/>
  <c r="CR5" i="2"/>
  <c r="CM6" i="2"/>
  <c r="CM7" i="2"/>
  <c r="CM8" i="2"/>
  <c r="CM11" i="2"/>
  <c r="CM10" i="2"/>
  <c r="CM9" i="2"/>
  <c r="CM14" i="2"/>
  <c r="CM12" i="2"/>
  <c r="CM13" i="2"/>
  <c r="CM15" i="2"/>
  <c r="CM20" i="2"/>
  <c r="CM18" i="2"/>
  <c r="CM19" i="2"/>
  <c r="CM22" i="2"/>
  <c r="CM16" i="2"/>
  <c r="CM24" i="2"/>
  <c r="CM26" i="2"/>
  <c r="CM25" i="2"/>
  <c r="CM27" i="2"/>
  <c r="CM28" i="2"/>
  <c r="CM17" i="2"/>
  <c r="CM30" i="2"/>
  <c r="CM29" i="2"/>
  <c r="CM23" i="2"/>
  <c r="CM31" i="2"/>
  <c r="CM32" i="2"/>
  <c r="CM21" i="2"/>
  <c r="CM33" i="2"/>
  <c r="CM34" i="2"/>
  <c r="CM35" i="2"/>
  <c r="CM36" i="2"/>
  <c r="CM37" i="2"/>
  <c r="CM38" i="2"/>
  <c r="CM39" i="2"/>
  <c r="CM40" i="2"/>
  <c r="CM5" i="2"/>
  <c r="CH6" i="2"/>
  <c r="CH7" i="2"/>
  <c r="CH8" i="2"/>
  <c r="CH11" i="2"/>
  <c r="CH10" i="2"/>
  <c r="CH9" i="2"/>
  <c r="CH14" i="2"/>
  <c r="CH12" i="2"/>
  <c r="CH13" i="2"/>
  <c r="CH15" i="2"/>
  <c r="CH20" i="2"/>
  <c r="CH18" i="2"/>
  <c r="CH19" i="2"/>
  <c r="CH22" i="2"/>
  <c r="CH16" i="2"/>
  <c r="CH24" i="2"/>
  <c r="CH26" i="2"/>
  <c r="CH25" i="2"/>
  <c r="CH27" i="2"/>
  <c r="CH28" i="2"/>
  <c r="CH17" i="2"/>
  <c r="CH30" i="2"/>
  <c r="CH29" i="2"/>
  <c r="CH23" i="2"/>
  <c r="CH31" i="2"/>
  <c r="CH32" i="2"/>
  <c r="CH21" i="2"/>
  <c r="CH33" i="2"/>
  <c r="CH34" i="2"/>
  <c r="CH35" i="2"/>
  <c r="CH36" i="2"/>
  <c r="CH37" i="2"/>
  <c r="CH38" i="2"/>
  <c r="CH39" i="2"/>
  <c r="CH40" i="2"/>
  <c r="CH5" i="2"/>
  <c r="CC6" i="2"/>
  <c r="CC7" i="2"/>
  <c r="CC8" i="2"/>
  <c r="CC11" i="2"/>
  <c r="CC10" i="2"/>
  <c r="CC9" i="2"/>
  <c r="CC14" i="2"/>
  <c r="CC12" i="2"/>
  <c r="CC13" i="2"/>
  <c r="CC15" i="2"/>
  <c r="CC20" i="2"/>
  <c r="CC18" i="2"/>
  <c r="CC19" i="2"/>
  <c r="CC22" i="2"/>
  <c r="CC16" i="2"/>
  <c r="CC24" i="2"/>
  <c r="CC26" i="2"/>
  <c r="CC25" i="2"/>
  <c r="CC27" i="2"/>
  <c r="CC28" i="2"/>
  <c r="CC17" i="2"/>
  <c r="CC30" i="2"/>
  <c r="CC29" i="2"/>
  <c r="CC23" i="2"/>
  <c r="CC31" i="2"/>
  <c r="CC32" i="2"/>
  <c r="CC21" i="2"/>
  <c r="CC33" i="2"/>
  <c r="CC34" i="2"/>
  <c r="CC35" i="2"/>
  <c r="CC36" i="2"/>
  <c r="CC37" i="2"/>
  <c r="CC38" i="2"/>
  <c r="CC39" i="2"/>
  <c r="CC40" i="2"/>
  <c r="CC5" i="2"/>
  <c r="BX6" i="2"/>
  <c r="BX7" i="2"/>
  <c r="BX8" i="2"/>
  <c r="BX11" i="2"/>
  <c r="BX10" i="2"/>
  <c r="BX9" i="2"/>
  <c r="BX14" i="2"/>
  <c r="BX12" i="2"/>
  <c r="BX13" i="2"/>
  <c r="BX15" i="2"/>
  <c r="BX20" i="2"/>
  <c r="BX18" i="2"/>
  <c r="BX19" i="2"/>
  <c r="BX22" i="2"/>
  <c r="BX16" i="2"/>
  <c r="BX24" i="2"/>
  <c r="BX26" i="2"/>
  <c r="BX25" i="2"/>
  <c r="BX27" i="2"/>
  <c r="BX28" i="2"/>
  <c r="BX17" i="2"/>
  <c r="BX30" i="2"/>
  <c r="BX29" i="2"/>
  <c r="BX23" i="2"/>
  <c r="BX31" i="2"/>
  <c r="BX32" i="2"/>
  <c r="BX21" i="2"/>
  <c r="BX33" i="2"/>
  <c r="BX34" i="2"/>
  <c r="BX35" i="2"/>
  <c r="BX36" i="2"/>
  <c r="BX37" i="2"/>
  <c r="BX38" i="2"/>
  <c r="BX39" i="2"/>
  <c r="BX40" i="2"/>
  <c r="BX5" i="2"/>
  <c r="BS6" i="2"/>
  <c r="BS7" i="2"/>
  <c r="BS8" i="2"/>
  <c r="BS11" i="2"/>
  <c r="BS10" i="2"/>
  <c r="BS9" i="2"/>
  <c r="BS14" i="2"/>
  <c r="BS12" i="2"/>
  <c r="BS13" i="2"/>
  <c r="BS15" i="2"/>
  <c r="BS20" i="2"/>
  <c r="BS18" i="2"/>
  <c r="BS19" i="2"/>
  <c r="BS22" i="2"/>
  <c r="BS16" i="2"/>
  <c r="BS24" i="2"/>
  <c r="BS26" i="2"/>
  <c r="BS25" i="2"/>
  <c r="BS27" i="2"/>
  <c r="BS28" i="2"/>
  <c r="BS17" i="2"/>
  <c r="BS30" i="2"/>
  <c r="BS29" i="2"/>
  <c r="BS23" i="2"/>
  <c r="BS31" i="2"/>
  <c r="BS32" i="2"/>
  <c r="BS21" i="2"/>
  <c r="BS33" i="2"/>
  <c r="BS34" i="2"/>
  <c r="BS35" i="2"/>
  <c r="BS36" i="2"/>
  <c r="BS37" i="2"/>
  <c r="BS38" i="2"/>
  <c r="BS39" i="2"/>
  <c r="BS40" i="2"/>
  <c r="BS5" i="2"/>
  <c r="BN6" i="2"/>
  <c r="BN7" i="2"/>
  <c r="BN8" i="2"/>
  <c r="BN11" i="2"/>
  <c r="BN10" i="2"/>
  <c r="BN9" i="2"/>
  <c r="BN14" i="2"/>
  <c r="BN12" i="2"/>
  <c r="BN13" i="2"/>
  <c r="BN15" i="2"/>
  <c r="BN20" i="2"/>
  <c r="BN18" i="2"/>
  <c r="BN19" i="2"/>
  <c r="BN22" i="2"/>
  <c r="BN16" i="2"/>
  <c r="BN24" i="2"/>
  <c r="BN26" i="2"/>
  <c r="BN25" i="2"/>
  <c r="BN27" i="2"/>
  <c r="BN28" i="2"/>
  <c r="BN17" i="2"/>
  <c r="BN30" i="2"/>
  <c r="BN29" i="2"/>
  <c r="BN23" i="2"/>
  <c r="BN31" i="2"/>
  <c r="BN32" i="2"/>
  <c r="BN21" i="2"/>
  <c r="BN33" i="2"/>
  <c r="BN34" i="2"/>
  <c r="BN35" i="2"/>
  <c r="BN36" i="2"/>
  <c r="BN37" i="2"/>
  <c r="BN38" i="2"/>
  <c r="BN39" i="2"/>
  <c r="BN40" i="2"/>
  <c r="BN5" i="2"/>
  <c r="BI6" i="2"/>
  <c r="BI7" i="2"/>
  <c r="BI8" i="2"/>
  <c r="BI11" i="2"/>
  <c r="BI10" i="2"/>
  <c r="BI9" i="2"/>
  <c r="BI14" i="2"/>
  <c r="BI12" i="2"/>
  <c r="BI13" i="2"/>
  <c r="BI15" i="2"/>
  <c r="BI20" i="2"/>
  <c r="BI18" i="2"/>
  <c r="BI19" i="2"/>
  <c r="BI22" i="2"/>
  <c r="BI16" i="2"/>
  <c r="BI24" i="2"/>
  <c r="BI26" i="2"/>
  <c r="BI25" i="2"/>
  <c r="BI27" i="2"/>
  <c r="BI28" i="2"/>
  <c r="BI17" i="2"/>
  <c r="BI30" i="2"/>
  <c r="BI29" i="2"/>
  <c r="BI23" i="2"/>
  <c r="BI31" i="2"/>
  <c r="BI32" i="2"/>
  <c r="BI21" i="2"/>
  <c r="BI33" i="2"/>
  <c r="BI34" i="2"/>
  <c r="BI35" i="2"/>
  <c r="BI36" i="2"/>
  <c r="BI37" i="2"/>
  <c r="BI38" i="2"/>
  <c r="BI39" i="2"/>
  <c r="BI40" i="2"/>
  <c r="BI5" i="2"/>
  <c r="AU9" i="2"/>
  <c r="AU7" i="2"/>
  <c r="AU6" i="2"/>
  <c r="AU12" i="2"/>
  <c r="AU11" i="2"/>
  <c r="AU10" i="2"/>
  <c r="AU14" i="2"/>
  <c r="AU13" i="2"/>
  <c r="AU15" i="2"/>
  <c r="AU24" i="2"/>
  <c r="AU8" i="2"/>
  <c r="AU18" i="2"/>
  <c r="AU22" i="2"/>
  <c r="AU19" i="2"/>
  <c r="AU17" i="2"/>
  <c r="AU20" i="2"/>
  <c r="AU23" i="2"/>
  <c r="AU27" i="2"/>
  <c r="AU30" i="2"/>
  <c r="AU16" i="2"/>
  <c r="AU29" i="2"/>
  <c r="AU31" i="2"/>
  <c r="AU25" i="2"/>
  <c r="AU32" i="2"/>
  <c r="AU26" i="2"/>
  <c r="AU21" i="2"/>
  <c r="AU33" i="2"/>
  <c r="AU34" i="2"/>
  <c r="AU35" i="2"/>
  <c r="AU36" i="2"/>
  <c r="AU37" i="2"/>
  <c r="AU38" i="2"/>
  <c r="AU39" i="2"/>
  <c r="AU40" i="2"/>
  <c r="AU28" i="2"/>
  <c r="AU5" i="2"/>
  <c r="AP9" i="2"/>
  <c r="AP7" i="2"/>
  <c r="AP6" i="2"/>
  <c r="AP12" i="2"/>
  <c r="AP11" i="2"/>
  <c r="AP10" i="2"/>
  <c r="AP14" i="2"/>
  <c r="AP13" i="2"/>
  <c r="AP15" i="2"/>
  <c r="AP24" i="2"/>
  <c r="AP8" i="2"/>
  <c r="AP18" i="2"/>
  <c r="AP22" i="2"/>
  <c r="AP19" i="2"/>
  <c r="AP17" i="2"/>
  <c r="AP20" i="2"/>
  <c r="AP23" i="2"/>
  <c r="AP27" i="2"/>
  <c r="AP30" i="2"/>
  <c r="AP16" i="2"/>
  <c r="AP29" i="2"/>
  <c r="AP31" i="2"/>
  <c r="AP25" i="2"/>
  <c r="AP32" i="2"/>
  <c r="AP26" i="2"/>
  <c r="AP21" i="2"/>
  <c r="AP33" i="2"/>
  <c r="AP34" i="2"/>
  <c r="AP35" i="2"/>
  <c r="AP36" i="2"/>
  <c r="AP37" i="2"/>
  <c r="AP38" i="2"/>
  <c r="AP39" i="2"/>
  <c r="AP40" i="2"/>
  <c r="AP28" i="2"/>
  <c r="AP5" i="2"/>
  <c r="AK9" i="2"/>
  <c r="AK7" i="2"/>
  <c r="AK6" i="2"/>
  <c r="AK12" i="2"/>
  <c r="AK11" i="2"/>
  <c r="AK10" i="2"/>
  <c r="AK14" i="2"/>
  <c r="AK13" i="2"/>
  <c r="AK15" i="2"/>
  <c r="AK24" i="2"/>
  <c r="AK8" i="2"/>
  <c r="AK18" i="2"/>
  <c r="AK22" i="2"/>
  <c r="AK19" i="2"/>
  <c r="AK17" i="2"/>
  <c r="AK20" i="2"/>
  <c r="AK23" i="2"/>
  <c r="AK27" i="2"/>
  <c r="AK30" i="2"/>
  <c r="AK16" i="2"/>
  <c r="AK29" i="2"/>
  <c r="AK31" i="2"/>
  <c r="AK25" i="2"/>
  <c r="AK32" i="2"/>
  <c r="AK26" i="2"/>
  <c r="AK21" i="2"/>
  <c r="AK33" i="2"/>
  <c r="AK34" i="2"/>
  <c r="AK35" i="2"/>
  <c r="AK36" i="2"/>
  <c r="AK37" i="2"/>
  <c r="AK38" i="2"/>
  <c r="AK39" i="2"/>
  <c r="AK40" i="2"/>
  <c r="AK28" i="2"/>
  <c r="AK5" i="2"/>
  <c r="AF9" i="2"/>
  <c r="AF7" i="2"/>
  <c r="AF6" i="2"/>
  <c r="AF12" i="2"/>
  <c r="AF11" i="2"/>
  <c r="AF10" i="2"/>
  <c r="AF14" i="2"/>
  <c r="AF13" i="2"/>
  <c r="AF15" i="2"/>
  <c r="AF24" i="2"/>
  <c r="AF8" i="2"/>
  <c r="AF18" i="2"/>
  <c r="AF22" i="2"/>
  <c r="AF19" i="2"/>
  <c r="AF17" i="2"/>
  <c r="AF20" i="2"/>
  <c r="AF23" i="2"/>
  <c r="AF27" i="2"/>
  <c r="AF30" i="2"/>
  <c r="AF16" i="2"/>
  <c r="AF29" i="2"/>
  <c r="AF31" i="2"/>
  <c r="AF25" i="2"/>
  <c r="AF32" i="2"/>
  <c r="AF26" i="2"/>
  <c r="AF21" i="2"/>
  <c r="AF33" i="2"/>
  <c r="AF34" i="2"/>
  <c r="AF35" i="2"/>
  <c r="AF36" i="2"/>
  <c r="AF37" i="2"/>
  <c r="AF38" i="2"/>
  <c r="AF39" i="2"/>
  <c r="AF40" i="2"/>
  <c r="AF28" i="2"/>
  <c r="AF5" i="2"/>
  <c r="AA9" i="2"/>
  <c r="AA7" i="2"/>
  <c r="AA6" i="2"/>
  <c r="AA12" i="2"/>
  <c r="AA11" i="2"/>
  <c r="AA10" i="2"/>
  <c r="AA14" i="2"/>
  <c r="AA13" i="2"/>
  <c r="AA15" i="2"/>
  <c r="AA24" i="2"/>
  <c r="AA8" i="2"/>
  <c r="AA18" i="2"/>
  <c r="AA22" i="2"/>
  <c r="AA19" i="2"/>
  <c r="AA17" i="2"/>
  <c r="AA20" i="2"/>
  <c r="AA23" i="2"/>
  <c r="AA27" i="2"/>
  <c r="AA30" i="2"/>
  <c r="AA16" i="2"/>
  <c r="AA29" i="2"/>
  <c r="AA31" i="2"/>
  <c r="AA25" i="2"/>
  <c r="AA32" i="2"/>
  <c r="AA26" i="2"/>
  <c r="AA21" i="2"/>
  <c r="AA33" i="2"/>
  <c r="AA34" i="2"/>
  <c r="AA35" i="2"/>
  <c r="AA36" i="2"/>
  <c r="AA37" i="2"/>
  <c r="AA38" i="2"/>
  <c r="AA39" i="2"/>
  <c r="AA40" i="2"/>
  <c r="AA28" i="2"/>
  <c r="AA5" i="2"/>
  <c r="V9" i="2"/>
  <c r="V7" i="2"/>
  <c r="V6" i="2"/>
  <c r="V12" i="2"/>
  <c r="V11" i="2"/>
  <c r="V10" i="2"/>
  <c r="V14" i="2"/>
  <c r="V13" i="2"/>
  <c r="V15" i="2"/>
  <c r="V24" i="2"/>
  <c r="V8" i="2"/>
  <c r="V18" i="2"/>
  <c r="V22" i="2"/>
  <c r="V19" i="2"/>
  <c r="V17" i="2"/>
  <c r="V20" i="2"/>
  <c r="V23" i="2"/>
  <c r="V27" i="2"/>
  <c r="V30" i="2"/>
  <c r="V16" i="2"/>
  <c r="V29" i="2"/>
  <c r="V31" i="2"/>
  <c r="V25" i="2"/>
  <c r="V32" i="2"/>
  <c r="V26" i="2"/>
  <c r="V21" i="2"/>
  <c r="V33" i="2"/>
  <c r="V34" i="2"/>
  <c r="V35" i="2"/>
  <c r="V36" i="2"/>
  <c r="V37" i="2"/>
  <c r="V38" i="2"/>
  <c r="V39" i="2"/>
  <c r="V40" i="2"/>
  <c r="V28" i="2"/>
  <c r="V5" i="2"/>
  <c r="Q9" i="2"/>
  <c r="Q7" i="2"/>
  <c r="Q6" i="2"/>
  <c r="Q12" i="2"/>
  <c r="Q11" i="2"/>
  <c r="Q10" i="2"/>
  <c r="Q14" i="2"/>
  <c r="Q13" i="2"/>
  <c r="Q15" i="2"/>
  <c r="Q24" i="2"/>
  <c r="Q8" i="2"/>
  <c r="Q18" i="2"/>
  <c r="Q22" i="2"/>
  <c r="Q19" i="2"/>
  <c r="Q17" i="2"/>
  <c r="Q20" i="2"/>
  <c r="Q23" i="2"/>
  <c r="Q27" i="2"/>
  <c r="Q30" i="2"/>
  <c r="Q16" i="2"/>
  <c r="Q29" i="2"/>
  <c r="Q31" i="2"/>
  <c r="Q25" i="2"/>
  <c r="Q32" i="2"/>
  <c r="Q26" i="2"/>
  <c r="Q21" i="2"/>
  <c r="Q33" i="2"/>
  <c r="Q34" i="2"/>
  <c r="Q35" i="2"/>
  <c r="Q36" i="2"/>
  <c r="Q37" i="2"/>
  <c r="Q38" i="2"/>
  <c r="Q39" i="2"/>
  <c r="Q40" i="2"/>
  <c r="Q28" i="2"/>
  <c r="Q5" i="2"/>
  <c r="L9" i="2"/>
  <c r="L7" i="2"/>
  <c r="L6" i="2"/>
  <c r="L12" i="2"/>
  <c r="L11" i="2"/>
  <c r="L10" i="2"/>
  <c r="L14" i="2"/>
  <c r="L13" i="2"/>
  <c r="L15" i="2"/>
  <c r="L24" i="2"/>
  <c r="L8" i="2"/>
  <c r="L18" i="2"/>
  <c r="L22" i="2"/>
  <c r="L19" i="2"/>
  <c r="L17" i="2"/>
  <c r="L20" i="2"/>
  <c r="L23" i="2"/>
  <c r="L27" i="2"/>
  <c r="L30" i="2"/>
  <c r="L16" i="2"/>
  <c r="L29" i="2"/>
  <c r="L31" i="2"/>
  <c r="L25" i="2"/>
  <c r="L32" i="2"/>
  <c r="L26" i="2"/>
  <c r="L21" i="2"/>
  <c r="L33" i="2"/>
  <c r="L34" i="2"/>
  <c r="L35" i="2"/>
  <c r="L36" i="2"/>
  <c r="L37" i="2"/>
  <c r="L38" i="2"/>
  <c r="L39" i="2"/>
  <c r="L40" i="2"/>
  <c r="L28" i="2"/>
  <c r="L5" i="2"/>
  <c r="G9" i="2"/>
  <c r="BC9" i="2" s="1"/>
  <c r="G7" i="2"/>
  <c r="BC7" i="2" s="1"/>
  <c r="G6" i="2"/>
  <c r="BC6" i="2" s="1"/>
  <c r="G12" i="2"/>
  <c r="BC12" i="2" s="1"/>
  <c r="G11" i="2"/>
  <c r="G10" i="2"/>
  <c r="G14" i="2"/>
  <c r="G13" i="2"/>
  <c r="G15" i="2"/>
  <c r="G24" i="2"/>
  <c r="G8" i="2"/>
  <c r="G18" i="2"/>
  <c r="G22" i="2"/>
  <c r="G19" i="2"/>
  <c r="G17" i="2"/>
  <c r="G20" i="2"/>
  <c r="G23" i="2"/>
  <c r="G27" i="2"/>
  <c r="G30" i="2"/>
  <c r="G16" i="2"/>
  <c r="G29" i="2"/>
  <c r="BC29" i="2" s="1"/>
  <c r="G31" i="2"/>
  <c r="G25" i="2"/>
  <c r="G32" i="2"/>
  <c r="G26" i="2"/>
  <c r="G21" i="2"/>
  <c r="G33" i="2"/>
  <c r="G34" i="2"/>
  <c r="G35" i="2"/>
  <c r="G36" i="2"/>
  <c r="G37" i="2"/>
  <c r="G38" i="2"/>
  <c r="G39" i="2"/>
  <c r="G40" i="2"/>
  <c r="G28" i="2"/>
  <c r="G5" i="2"/>
  <c r="BC5" i="2" s="1"/>
  <c r="DQ5" i="5" l="1"/>
  <c r="DQ11" i="5"/>
  <c r="DQ30" i="5"/>
  <c r="DQ8" i="5"/>
  <c r="DQ27" i="5"/>
  <c r="DQ6" i="5"/>
  <c r="DQ15" i="5"/>
  <c r="DQ23" i="5"/>
  <c r="DQ10" i="5"/>
  <c r="DQ17" i="5"/>
  <c r="DQ19" i="5"/>
  <c r="DQ29" i="5"/>
  <c r="DE29" i="2"/>
  <c r="DG29" i="2" s="1"/>
  <c r="DE27" i="2"/>
  <c r="DE16" i="2"/>
  <c r="DE30" i="2"/>
  <c r="DE25" i="2"/>
  <c r="DE22" i="2"/>
  <c r="BC15" i="2"/>
  <c r="DG15" i="2" s="1"/>
  <c r="DE34" i="2"/>
  <c r="DG34" i="2" s="1"/>
  <c r="DE6" i="2"/>
  <c r="DG6" i="2" s="1"/>
  <c r="DE14" i="2"/>
  <c r="DE40" i="2"/>
  <c r="DG40" i="2" s="1"/>
  <c r="DE21" i="2"/>
  <c r="DG21" i="2" s="1"/>
  <c r="BC11" i="2"/>
  <c r="DE39" i="2"/>
  <c r="DG39" i="2" s="1"/>
  <c r="DE35" i="2"/>
  <c r="DG35" i="2" s="1"/>
  <c r="DE9" i="2"/>
  <c r="DG9" i="2" s="1"/>
  <c r="DE23" i="2"/>
  <c r="DG23" i="2" s="1"/>
  <c r="DE5" i="2"/>
  <c r="DG5" i="2" s="1"/>
  <c r="DE12" i="2"/>
  <c r="DG12" i="2" s="1"/>
  <c r="DE37" i="2"/>
  <c r="DG37" i="2" s="1"/>
  <c r="DE33" i="2"/>
  <c r="DG33" i="2" s="1"/>
  <c r="DE28" i="2"/>
  <c r="DE24" i="2"/>
  <c r="DE18" i="2"/>
  <c r="DE11" i="2"/>
  <c r="BC27" i="2"/>
  <c r="DG27" i="2" s="1"/>
  <c r="DE8" i="2"/>
  <c r="DE36" i="2"/>
  <c r="DG36" i="2" s="1"/>
  <c r="DE20" i="2"/>
  <c r="BC22" i="2"/>
  <c r="DG22" i="2" s="1"/>
  <c r="DE32" i="2"/>
  <c r="DG32" i="2" s="1"/>
  <c r="DE15" i="2"/>
  <c r="DE7" i="2"/>
  <c r="DG7" i="2" s="1"/>
  <c r="DE17" i="2"/>
  <c r="DE26" i="2"/>
  <c r="DE19" i="2"/>
  <c r="BC10" i="2"/>
  <c r="DG10" i="2" s="1"/>
  <c r="BC24" i="2"/>
  <c r="BC16" i="2"/>
  <c r="DG16" i="2" s="1"/>
  <c r="BC20" i="2"/>
  <c r="BC18" i="2"/>
  <c r="DG18" i="2" s="1"/>
  <c r="BC13" i="2"/>
  <c r="DG13" i="2" s="1"/>
  <c r="BC19" i="2"/>
  <c r="BC26" i="2"/>
  <c r="BC30" i="2"/>
  <c r="DG30" i="2" s="1"/>
  <c r="BC28" i="2"/>
  <c r="DG28" i="2" s="1"/>
  <c r="BC25" i="2"/>
  <c r="DG25" i="2" s="1"/>
  <c r="BC14" i="2"/>
  <c r="BC17" i="2"/>
  <c r="BC8" i="2"/>
  <c r="DG8" i="2" l="1"/>
  <c r="DG26" i="2"/>
  <c r="DG24" i="2"/>
  <c r="DG11" i="2"/>
  <c r="DG14" i="2"/>
  <c r="DG19" i="2"/>
  <c r="DG17" i="2"/>
  <c r="DG20" i="2"/>
  <c r="AS5" i="4" l="1"/>
  <c r="AS6" i="4"/>
  <c r="AS7" i="4"/>
  <c r="AS9" i="4"/>
  <c r="AS14" i="4"/>
  <c r="AS11" i="4"/>
  <c r="AS8" i="4"/>
  <c r="AS13" i="4"/>
  <c r="AS12" i="4"/>
  <c r="AS10" i="4"/>
  <c r="AS17" i="4"/>
  <c r="AS15" i="4"/>
  <c r="AS18" i="4"/>
  <c r="AS16" i="4"/>
  <c r="AS23" i="4"/>
  <c r="AS21" i="4"/>
  <c r="AS24" i="4"/>
  <c r="AS25" i="4"/>
  <c r="AS20" i="4"/>
  <c r="AS29" i="4"/>
  <c r="AS31" i="4"/>
  <c r="AS33" i="4"/>
  <c r="AS27" i="4"/>
  <c r="AS30" i="4"/>
  <c r="AS28" i="4"/>
  <c r="AS19" i="4"/>
  <c r="AS36" i="4"/>
  <c r="AS26" i="4"/>
  <c r="AS34" i="4"/>
  <c r="AS37" i="4"/>
  <c r="AS38" i="4"/>
  <c r="AS35" i="4"/>
  <c r="AS22" i="4"/>
  <c r="AS32" i="4"/>
  <c r="AS39" i="4"/>
  <c r="AS40" i="4"/>
  <c r="AS4" i="4"/>
  <c r="W6" i="4"/>
  <c r="AU6" i="4" s="1"/>
  <c r="W4" i="4"/>
  <c r="W7" i="4"/>
  <c r="W13" i="4"/>
  <c r="W10" i="4"/>
  <c r="AU10" i="4" s="1"/>
  <c r="W8" i="4"/>
  <c r="AU8" i="4" s="1"/>
  <c r="W12" i="4"/>
  <c r="AU12" i="4" s="1"/>
  <c r="W14" i="4"/>
  <c r="AU14" i="4" s="1"/>
  <c r="W16" i="4"/>
  <c r="AU16" i="4" s="1"/>
  <c r="W11" i="4"/>
  <c r="W9" i="4"/>
  <c r="AU9" i="4" s="1"/>
  <c r="W37" i="4"/>
  <c r="W33" i="4"/>
  <c r="AU33" i="4" s="1"/>
  <c r="W29" i="4"/>
  <c r="W17" i="4"/>
  <c r="W19" i="4"/>
  <c r="W22" i="4"/>
  <c r="AU22" i="4" s="1"/>
  <c r="W38" i="4"/>
  <c r="AU38" i="4" s="1"/>
  <c r="W18" i="4"/>
  <c r="AU18" i="4" s="1"/>
  <c r="W15" i="4"/>
  <c r="W20" i="4"/>
  <c r="W23" i="4"/>
  <c r="AU23" i="4" s="1"/>
  <c r="W31" i="4"/>
  <c r="AU31" i="4" s="1"/>
  <c r="W27" i="4"/>
  <c r="W36" i="4"/>
  <c r="W28" i="4"/>
  <c r="AU28" i="4" s="1"/>
  <c r="W30" i="4"/>
  <c r="AU30" i="4" s="1"/>
  <c r="W25" i="4"/>
  <c r="W21" i="4"/>
  <c r="W32" i="4"/>
  <c r="W39" i="4"/>
  <c r="W40" i="4"/>
  <c r="W24" i="4"/>
  <c r="AU24" i="4" s="1"/>
  <c r="W26" i="4"/>
  <c r="W35" i="4"/>
  <c r="AU35" i="4" s="1"/>
  <c r="W34" i="4"/>
  <c r="AU34" i="4" s="1"/>
  <c r="W5" i="4"/>
  <c r="AU5" i="4" s="1"/>
  <c r="AU4" i="4" l="1"/>
  <c r="AU26" i="4"/>
  <c r="AU29" i="4"/>
  <c r="AU21" i="4"/>
  <c r="AU40" i="4"/>
  <c r="AU15" i="4"/>
  <c r="AU13" i="4"/>
  <c r="AU32" i="4"/>
  <c r="AU11" i="4"/>
  <c r="AU25" i="4"/>
  <c r="AU19" i="4"/>
  <c r="AU37" i="4"/>
  <c r="AU39" i="4"/>
  <c r="AU17" i="4"/>
  <c r="AU7" i="4"/>
  <c r="AU36" i="4"/>
  <c r="AU20" i="4"/>
  <c r="AU27" i="4"/>
  <c r="AM5" i="3"/>
  <c r="AM7" i="3"/>
  <c r="AM8" i="3"/>
  <c r="AM13" i="3"/>
  <c r="AM11" i="3"/>
  <c r="AM12" i="3"/>
  <c r="AM9" i="3"/>
  <c r="AM10" i="3"/>
  <c r="AM15" i="3"/>
  <c r="AM14" i="3"/>
  <c r="AM17" i="3"/>
  <c r="AM16" i="3"/>
  <c r="AM26" i="3"/>
  <c r="AM18" i="3"/>
  <c r="AM28" i="3"/>
  <c r="AM22" i="3"/>
  <c r="AM21" i="3"/>
  <c r="AM19" i="3"/>
  <c r="AM20" i="3"/>
  <c r="AM23" i="3"/>
  <c r="AM30" i="3"/>
  <c r="AM24" i="3"/>
  <c r="AM25" i="3"/>
  <c r="AM34" i="3"/>
  <c r="AM35" i="3"/>
  <c r="AM31" i="3"/>
  <c r="AM29" i="3"/>
  <c r="AM36" i="3"/>
  <c r="AM37" i="3"/>
  <c r="AM33" i="3"/>
  <c r="AM27" i="3"/>
  <c r="AM38" i="3"/>
  <c r="AM39" i="3"/>
  <c r="AM40" i="3"/>
  <c r="AM32" i="3"/>
  <c r="AM6" i="3"/>
  <c r="T18" i="3"/>
  <c r="T21" i="3"/>
  <c r="T5" i="3"/>
  <c r="T7" i="3"/>
  <c r="T16" i="3"/>
  <c r="T10" i="3"/>
  <c r="T8" i="3"/>
  <c r="AO8" i="3" s="1"/>
  <c r="T12" i="3"/>
  <c r="T15" i="3"/>
  <c r="AO15" i="3" s="1"/>
  <c r="T17" i="3"/>
  <c r="T14" i="3"/>
  <c r="T19" i="3"/>
  <c r="T11" i="3"/>
  <c r="AO11" i="3" s="1"/>
  <c r="T20" i="3"/>
  <c r="T27" i="3"/>
  <c r="AO27" i="3" s="1"/>
  <c r="T24" i="3"/>
  <c r="T9" i="3"/>
  <c r="T28" i="3"/>
  <c r="T26" i="3"/>
  <c r="T13" i="3"/>
  <c r="AO13" i="3" s="1"/>
  <c r="T34" i="3"/>
  <c r="AO34" i="3" s="1"/>
  <c r="T31" i="3"/>
  <c r="AO31" i="3" s="1"/>
  <c r="T23" i="3"/>
  <c r="T39" i="3"/>
  <c r="T36" i="3"/>
  <c r="T37" i="3"/>
  <c r="T40" i="3"/>
  <c r="T32" i="3"/>
  <c r="T25" i="3"/>
  <c r="T22" i="3"/>
  <c r="T33" i="3"/>
  <c r="T29" i="3"/>
  <c r="T35" i="3"/>
  <c r="AO35" i="3" s="1"/>
  <c r="T38" i="3"/>
  <c r="T30" i="3"/>
  <c r="T6" i="3"/>
  <c r="AG4" i="6"/>
  <c r="AG5" i="6"/>
  <c r="AG6" i="6"/>
  <c r="AG8" i="6"/>
  <c r="AG9" i="6"/>
  <c r="AG10" i="6"/>
  <c r="AG13" i="6"/>
  <c r="AG12" i="6"/>
  <c r="AG7" i="6"/>
  <c r="AG11" i="6"/>
  <c r="AG16" i="6"/>
  <c r="AG23" i="6"/>
  <c r="AG15" i="6"/>
  <c r="AG14" i="6"/>
  <c r="AG18" i="6"/>
  <c r="AG17" i="6"/>
  <c r="AG19" i="6"/>
  <c r="AG24" i="6"/>
  <c r="AG21" i="6"/>
  <c r="AG22" i="6"/>
  <c r="AG20" i="6"/>
  <c r="AG25" i="6"/>
  <c r="AG3" i="6"/>
  <c r="Q13" i="6"/>
  <c r="Q12" i="6"/>
  <c r="Q4" i="6"/>
  <c r="Q6" i="6"/>
  <c r="AI6" i="6" s="1"/>
  <c r="Q5" i="6"/>
  <c r="Q10" i="6"/>
  <c r="Q16" i="6"/>
  <c r="Q8" i="6"/>
  <c r="Q7" i="6"/>
  <c r="Q22" i="6"/>
  <c r="Q17" i="6"/>
  <c r="Q11" i="6"/>
  <c r="Q24" i="6"/>
  <c r="Q20" i="6"/>
  <c r="AI20" i="6" s="1"/>
  <c r="Q23" i="6"/>
  <c r="Q25" i="6"/>
  <c r="Q15" i="6"/>
  <c r="Q18" i="6"/>
  <c r="Q9" i="6"/>
  <c r="Q19" i="6"/>
  <c r="Q21" i="6"/>
  <c r="AI21" i="6" s="1"/>
  <c r="Q14" i="6"/>
  <c r="Q3" i="6"/>
  <c r="AI3" i="6" s="1"/>
  <c r="AI23" i="6" l="1"/>
  <c r="AI22" i="6"/>
  <c r="AI18" i="6"/>
  <c r="AI17" i="6"/>
  <c r="AI16" i="6"/>
  <c r="AI8" i="6"/>
  <c r="AI12" i="6"/>
  <c r="AI13" i="6"/>
  <c r="AI4" i="6"/>
  <c r="AO6" i="3"/>
  <c r="AO30" i="3"/>
  <c r="AO26" i="3"/>
  <c r="AO5" i="3"/>
  <c r="AO37" i="3"/>
  <c r="AO21" i="3"/>
  <c r="AO39" i="3"/>
  <c r="AO25" i="3"/>
  <c r="AO29" i="3"/>
  <c r="AO32" i="3"/>
  <c r="AI11" i="6"/>
  <c r="AO40" i="3"/>
  <c r="AO14" i="3"/>
  <c r="AO18" i="3"/>
  <c r="AO24" i="3"/>
  <c r="AO19" i="3"/>
  <c r="AO12" i="3"/>
  <c r="AO7" i="3"/>
  <c r="AO16" i="3"/>
  <c r="AI14" i="6"/>
  <c r="AI10" i="6"/>
  <c r="AI9" i="6"/>
  <c r="AO23" i="3"/>
  <c r="AI15" i="6"/>
  <c r="AI24" i="6"/>
  <c r="AI7" i="6"/>
  <c r="AI5" i="6"/>
  <c r="AO38" i="3"/>
  <c r="AO22" i="3"/>
  <c r="AO28" i="3"/>
  <c r="AO20" i="3"/>
  <c r="AO17" i="3"/>
  <c r="AO10" i="3"/>
  <c r="AO33" i="3"/>
  <c r="AI19" i="6"/>
  <c r="AI25" i="6"/>
  <c r="AO36" i="3"/>
  <c r="AO9" i="3"/>
</calcChain>
</file>

<file path=xl/sharedStrings.xml><?xml version="1.0" encoding="utf-8"?>
<sst xmlns="http://schemas.openxmlformats.org/spreadsheetml/2006/main" count="690" uniqueCount="171">
  <si>
    <t>Тюменская область</t>
  </si>
  <si>
    <t>Красноярский край</t>
  </si>
  <si>
    <t>Москва</t>
  </si>
  <si>
    <t>Алтайский край</t>
  </si>
  <si>
    <t>Омская область</t>
  </si>
  <si>
    <t>Санкт-Петербург</t>
  </si>
  <si>
    <t>Удмуртия республика</t>
  </si>
  <si>
    <t>ЯНАО</t>
  </si>
  <si>
    <t>Ульяновская область</t>
  </si>
  <si>
    <t>Саратовская область</t>
  </si>
  <si>
    <t>Республика Башкоторстан</t>
  </si>
  <si>
    <t>Республика Мордовия</t>
  </si>
  <si>
    <t>Мурманская область</t>
  </si>
  <si>
    <t>Челябинская область</t>
  </si>
  <si>
    <t>Московская область</t>
  </si>
  <si>
    <t>Свердловская область</t>
  </si>
  <si>
    <t>ХМАО-Югра</t>
  </si>
  <si>
    <t>Пермский край</t>
  </si>
  <si>
    <t>Смоленская область</t>
  </si>
  <si>
    <t>Камчатский край</t>
  </si>
  <si>
    <t>Ивановская область</t>
  </si>
  <si>
    <t>Курганская область</t>
  </si>
  <si>
    <t>Республика Коми</t>
  </si>
  <si>
    <t>Вологодская область</t>
  </si>
  <si>
    <t>Республика Карелия</t>
  </si>
  <si>
    <t>Новосибирская область</t>
  </si>
  <si>
    <t>Республика Саха</t>
  </si>
  <si>
    <t>Кемеровская область</t>
  </si>
  <si>
    <t>Гонка</t>
  </si>
  <si>
    <t xml:space="preserve">Спринт </t>
  </si>
  <si>
    <t>Эстафета</t>
  </si>
  <si>
    <t>Республика Татарстан</t>
  </si>
  <si>
    <t>Место</t>
  </si>
  <si>
    <t>Персьют</t>
  </si>
  <si>
    <t>Масстарт</t>
  </si>
  <si>
    <t xml:space="preserve">Юниоры </t>
  </si>
  <si>
    <t>Юниорки</t>
  </si>
  <si>
    <t>Забайкальский край</t>
  </si>
  <si>
    <t>Краснодарский край</t>
  </si>
  <si>
    <t>Томская область</t>
  </si>
  <si>
    <t>Архангельская область</t>
  </si>
  <si>
    <t>Псковская область</t>
  </si>
  <si>
    <t>Наименование региона</t>
  </si>
  <si>
    <t>Спортивный дисциплины</t>
  </si>
  <si>
    <t>Всего очков</t>
  </si>
  <si>
    <t>Занятое  место</t>
  </si>
  <si>
    <t>№ п/п</t>
  </si>
  <si>
    <t xml:space="preserve">Всего очков </t>
  </si>
  <si>
    <t xml:space="preserve">Занятое  общее место </t>
  </si>
  <si>
    <t>Сумма очков</t>
  </si>
  <si>
    <t>Общее место</t>
  </si>
  <si>
    <t>Наименование региона РФ</t>
  </si>
  <si>
    <t>Ленинградская область</t>
  </si>
  <si>
    <t>Кировская область</t>
  </si>
  <si>
    <t>Общая сумма очков</t>
  </si>
  <si>
    <t>С/эстафета</t>
  </si>
  <si>
    <t>Ком. гонка</t>
  </si>
  <si>
    <t>Ярославская область</t>
  </si>
  <si>
    <t>Костромская область</t>
  </si>
  <si>
    <t>Владимирская область</t>
  </si>
  <si>
    <t>Мужчины</t>
  </si>
  <si>
    <t>Женщины</t>
  </si>
  <si>
    <t>Суперспринт</t>
  </si>
  <si>
    <t>Суперперсьют</t>
  </si>
  <si>
    <t>Марафон</t>
  </si>
  <si>
    <t>очки</t>
  </si>
  <si>
    <t>юниоры</t>
  </si>
  <si>
    <t>юниорки</t>
  </si>
  <si>
    <t>мужчины</t>
  </si>
  <si>
    <t>женщины</t>
  </si>
  <si>
    <t>Общее количество очков</t>
  </si>
  <si>
    <t>Регион РФ</t>
  </si>
  <si>
    <t>Округ РФ</t>
  </si>
  <si>
    <t>общие очки</t>
  </si>
  <si>
    <t>общее место</t>
  </si>
  <si>
    <t>мужчины, женщины</t>
  </si>
  <si>
    <t>Сахалинская область</t>
  </si>
  <si>
    <t>округ РФ</t>
  </si>
  <si>
    <t>УрФО</t>
  </si>
  <si>
    <t>СФО</t>
  </si>
  <si>
    <t>ПФО</t>
  </si>
  <si>
    <t>ЦФО</t>
  </si>
  <si>
    <t>СЗФО</t>
  </si>
  <si>
    <t>ДФО</t>
  </si>
  <si>
    <t>Калужская область</t>
  </si>
  <si>
    <t>Рязанская область</t>
  </si>
  <si>
    <t>юниоры, юниорки 20-21 год</t>
  </si>
  <si>
    <t>Пат/ гонка</t>
  </si>
  <si>
    <t>О/ эстафета</t>
  </si>
  <si>
    <t>С/ эстафета</t>
  </si>
  <si>
    <t>Ком/ гонка</t>
  </si>
  <si>
    <t>итог</t>
  </si>
  <si>
    <t>Республика Бурятия</t>
  </si>
  <si>
    <t>П/ гонка</t>
  </si>
  <si>
    <t>К/  гонка</t>
  </si>
  <si>
    <t>с/эстафета</t>
  </si>
  <si>
    <t>Удмуртия Республика</t>
  </si>
  <si>
    <t>Воронежская область</t>
  </si>
  <si>
    <t>1</t>
  </si>
  <si>
    <t>2</t>
  </si>
  <si>
    <t>3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</si>
  <si>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</si>
  <si>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</si>
  <si>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</si>
  <si>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</si>
  <si>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</si>
  <si>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</si>
  <si>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</si>
  <si>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</si>
  <si>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</si>
  <si>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</si>
  <si>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</si>
  <si>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</si>
  <si>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</si>
  <si>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</si>
  <si>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</si>
  <si>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24</t>
  </si>
  <si>
    <t>28</t>
  </si>
  <si>
    <t>29</t>
  </si>
  <si>
    <t>30</t>
  </si>
  <si>
    <t>гонка</t>
  </si>
  <si>
    <t>спринт</t>
  </si>
  <si>
    <t>эстафета</t>
  </si>
  <si>
    <t>девушки 18-19 лет</t>
  </si>
  <si>
    <t>юноши 16-17 лет</t>
  </si>
  <si>
    <t>юноши 18-19 лет</t>
  </si>
  <si>
    <t>девушки 16-17 лет</t>
  </si>
  <si>
    <t>Спринт</t>
  </si>
  <si>
    <t>31</t>
  </si>
  <si>
    <t>32</t>
  </si>
  <si>
    <t>Чувашская Республика</t>
  </si>
  <si>
    <t>Кросс-эстафета</t>
  </si>
  <si>
    <t xml:space="preserve">Кросс-спринт </t>
  </si>
  <si>
    <t>Роллеры-гонка</t>
  </si>
  <si>
    <t>О/эстафета</t>
  </si>
  <si>
    <t>Чувашская республика</t>
  </si>
  <si>
    <t>Кросс-спринт</t>
  </si>
  <si>
    <t>14</t>
  </si>
  <si>
    <t>21</t>
  </si>
  <si>
    <t>23</t>
  </si>
  <si>
    <t>25</t>
  </si>
  <si>
    <t>35</t>
  </si>
  <si>
    <t>36</t>
  </si>
  <si>
    <t>Хабаровский край</t>
  </si>
  <si>
    <t xml:space="preserve">Роллеры-спринт </t>
  </si>
  <si>
    <t>Роллеры-см/эстафета</t>
  </si>
  <si>
    <t>Роллеры-эстафета</t>
  </si>
  <si>
    <t>Роллеры-масстарт</t>
  </si>
  <si>
    <t>Роллеры-спринт</t>
  </si>
  <si>
    <t xml:space="preserve"> </t>
  </si>
  <si>
    <t>62</t>
  </si>
  <si>
    <t>од/эстафета</t>
  </si>
  <si>
    <t>ролееры-гонка</t>
  </si>
  <si>
    <t>ролееры-эстафета</t>
  </si>
  <si>
    <t>кросс-эстафета</t>
  </si>
  <si>
    <t>юноши 14-15 лет</t>
  </si>
  <si>
    <t>девушки 14-15 лет</t>
  </si>
  <si>
    <t xml:space="preserve"> очки</t>
  </si>
  <si>
    <t xml:space="preserve">общая сумма очков </t>
  </si>
  <si>
    <t>общекомандное место</t>
  </si>
  <si>
    <t xml:space="preserve">М </t>
  </si>
  <si>
    <t>Ж</t>
  </si>
  <si>
    <t>18-19 лет (1998-1999)</t>
  </si>
  <si>
    <t>16-17 лет (2000-2001)</t>
  </si>
  <si>
    <t>14-15 лет (2002-2003)</t>
  </si>
  <si>
    <t>Юноши (1998-1999)</t>
  </si>
  <si>
    <t>Девушки (1998-1999)</t>
  </si>
  <si>
    <t>Юноши (2000-2001)</t>
  </si>
  <si>
    <t>Девушки (2000-2001)</t>
  </si>
  <si>
    <t>Юноши (2002-2003)</t>
  </si>
  <si>
    <t>Девушки (2002-2003)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</si>
</sst>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6" fillId="0" borderId="4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0" xfId="0" applyFont="1"/>
    <xf numFmtId="0" fontId="9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6" xfId="0" applyFont="1" applyBorder="1"/>
    <xf numFmtId="0" fontId="7" fillId="0" borderId="7" xfId="0" applyFont="1" applyBorder="1"/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/>
    </xf>
    <xf numFmtId="0" fontId="14" fillId="0" borderId="22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left" vertical="center" wrapText="1"/>
    </xf>
    <xf numFmtId="0" fontId="19" fillId="0" borderId="30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30" xfId="0" applyNumberFormat="1" applyFont="1" applyFill="1" applyBorder="1" applyAlignment="1">
      <alignment horizontal="center"/>
    </xf>
    <xf numFmtId="0" fontId="19" fillId="0" borderId="12" xfId="0" applyNumberFormat="1" applyFont="1" applyFill="1" applyBorder="1" applyAlignment="1">
      <alignment horizontal="center"/>
    </xf>
    <xf numFmtId="0" fontId="19" fillId="0" borderId="15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" fillId="0" borderId="16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" fillId="0" borderId="37" xfId="0" applyFont="1" applyFill="1" applyBorder="1" applyAlignment="1">
      <alignment horizontal="left" vertical="center" wrapText="1"/>
    </xf>
    <xf numFmtId="0" fontId="7" fillId="0" borderId="38" xfId="0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39" xfId="0" applyNumberFormat="1" applyFont="1" applyBorder="1" applyAlignment="1">
      <alignment horizontal="center" vertical="center"/>
    </xf>
    <xf numFmtId="0" fontId="7" fillId="0" borderId="38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24" fillId="0" borderId="0" xfId="0" applyFont="1"/>
    <xf numFmtId="0" fontId="1" fillId="0" borderId="1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 wrapText="1"/>
    </xf>
    <xf numFmtId="0" fontId="4" fillId="0" borderId="50" xfId="0" applyNumberFormat="1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50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41" xfId="0" applyNumberFormat="1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/>
    </xf>
    <xf numFmtId="0" fontId="12" fillId="0" borderId="22" xfId="0" applyNumberFormat="1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left" vertical="center" wrapText="1"/>
    </xf>
    <xf numFmtId="0" fontId="14" fillId="0" borderId="12" xfId="0" applyFont="1" applyBorder="1"/>
    <xf numFmtId="0" fontId="14" fillId="0" borderId="12" xfId="0" applyFont="1" applyBorder="1" applyAlignment="1">
      <alignment horizontal="left" vertical="center"/>
    </xf>
    <xf numFmtId="0" fontId="27" fillId="0" borderId="22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4" fillId="0" borderId="66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16" fillId="0" borderId="38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6" fillId="0" borderId="3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5" fillId="0" borderId="30" xfId="0" applyFont="1" applyFill="1" applyBorder="1" applyAlignment="1">
      <alignment horizontal="center" vertical="center"/>
    </xf>
    <xf numFmtId="0" fontId="9" fillId="0" borderId="0" xfId="0" applyFont="1"/>
    <xf numFmtId="0" fontId="16" fillId="0" borderId="64" xfId="0" applyFont="1" applyFill="1" applyBorder="1" applyAlignment="1">
      <alignment horizontal="center" vertical="center"/>
    </xf>
    <xf numFmtId="0" fontId="9" fillId="0" borderId="60" xfId="0" applyFont="1" applyBorder="1" applyAlignment="1">
      <alignment horizontal="center"/>
    </xf>
    <xf numFmtId="0" fontId="16" fillId="0" borderId="37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/>
    </xf>
    <xf numFmtId="0" fontId="9" fillId="0" borderId="1" xfId="0" applyFont="1" applyBorder="1"/>
    <xf numFmtId="0" fontId="16" fillId="0" borderId="50" xfId="0" applyFont="1" applyFill="1" applyBorder="1" applyAlignment="1">
      <alignment horizontal="center" vertical="center"/>
    </xf>
    <xf numFmtId="0" fontId="9" fillId="0" borderId="50" xfId="0" applyFont="1" applyBorder="1"/>
    <xf numFmtId="0" fontId="9" fillId="0" borderId="50" xfId="0" applyFont="1" applyFill="1" applyBorder="1" applyAlignment="1">
      <alignment horizontal="center"/>
    </xf>
    <xf numFmtId="0" fontId="16" fillId="0" borderId="58" xfId="0" applyFont="1" applyFill="1" applyBorder="1" applyAlignment="1">
      <alignment horizontal="center" vertical="center"/>
    </xf>
    <xf numFmtId="0" fontId="9" fillId="0" borderId="55" xfId="0" applyFont="1" applyBorder="1" applyAlignment="1">
      <alignment horizontal="center"/>
    </xf>
    <xf numFmtId="0" fontId="9" fillId="0" borderId="50" xfId="0" applyFont="1" applyBorder="1" applyAlignment="1">
      <alignment horizontal="center" vertical="center"/>
    </xf>
    <xf numFmtId="0" fontId="1" fillId="0" borderId="30" xfId="0" applyFont="1" applyFill="1" applyBorder="1" applyAlignment="1">
      <alignment horizontal="left" vertical="center" wrapText="1"/>
    </xf>
    <xf numFmtId="0" fontId="17" fillId="0" borderId="30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0" borderId="15" xfId="0" applyFont="1" applyFill="1" applyBorder="1" applyAlignment="1">
      <alignment horizontal="left"/>
    </xf>
    <xf numFmtId="0" fontId="9" fillId="0" borderId="6" xfId="0" applyFont="1" applyBorder="1"/>
    <xf numFmtId="0" fontId="9" fillId="0" borderId="2" xfId="0" applyFont="1" applyBorder="1"/>
    <xf numFmtId="0" fontId="4" fillId="0" borderId="60" xfId="0" applyFont="1" applyFill="1" applyBorder="1" applyAlignment="1">
      <alignment horizontal="center" vertical="center" wrapText="1"/>
    </xf>
    <xf numFmtId="0" fontId="9" fillId="0" borderId="7" xfId="0" applyFont="1" applyBorder="1"/>
    <xf numFmtId="0" fontId="4" fillId="0" borderId="55" xfId="0" applyFont="1" applyFill="1" applyBorder="1" applyAlignment="1">
      <alignment horizontal="center" vertical="center" wrapText="1"/>
    </xf>
    <xf numFmtId="0" fontId="9" fillId="0" borderId="12" xfId="0" applyFont="1" applyBorder="1"/>
    <xf numFmtId="0" fontId="1" fillId="0" borderId="3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17" fillId="0" borderId="3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12" xfId="0" applyFont="1" applyBorder="1"/>
    <xf numFmtId="0" fontId="9" fillId="0" borderId="11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7" fillId="0" borderId="22" xfId="0" applyFont="1" applyBorder="1"/>
    <xf numFmtId="0" fontId="14" fillId="0" borderId="15" xfId="0" applyFont="1" applyBorder="1" applyAlignment="1">
      <alignment horizontal="left" vertical="center"/>
    </xf>
    <xf numFmtId="0" fontId="25" fillId="0" borderId="37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7" fillId="0" borderId="13" xfId="0" applyFont="1" applyBorder="1"/>
    <xf numFmtId="0" fontId="5" fillId="0" borderId="29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9" fillId="0" borderId="61" xfId="0" applyNumberFormat="1" applyFont="1" applyFill="1" applyBorder="1" applyAlignment="1">
      <alignment horizontal="center" vertical="center"/>
    </xf>
    <xf numFmtId="49" fontId="19" fillId="0" borderId="49" xfId="0" applyNumberFormat="1" applyFont="1" applyFill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49" fontId="19" fillId="0" borderId="67" xfId="0" applyNumberFormat="1" applyFont="1" applyFill="1" applyBorder="1" applyAlignment="1">
      <alignment horizontal="center" vertical="center"/>
    </xf>
    <xf numFmtId="49" fontId="19" fillId="0" borderId="54" xfId="0" applyNumberFormat="1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49" xfId="0" applyFont="1" applyFill="1" applyBorder="1" applyAlignment="1">
      <alignment horizontal="center"/>
    </xf>
    <xf numFmtId="0" fontId="7" fillId="0" borderId="50" xfId="0" applyFont="1" applyBorder="1"/>
    <xf numFmtId="0" fontId="7" fillId="0" borderId="49" xfId="0" applyFont="1" applyBorder="1"/>
    <xf numFmtId="0" fontId="16" fillId="0" borderId="38" xfId="0" applyFont="1" applyFill="1" applyBorder="1" applyAlignment="1">
      <alignment horizontal="center"/>
    </xf>
    <xf numFmtId="0" fontId="16" fillId="0" borderId="39" xfId="0" applyFont="1" applyFill="1" applyBorder="1" applyAlignment="1">
      <alignment horizontal="center"/>
    </xf>
    <xf numFmtId="0" fontId="16" fillId="0" borderId="40" xfId="0" applyFont="1" applyFill="1" applyBorder="1" applyAlignment="1">
      <alignment horizontal="center"/>
    </xf>
    <xf numFmtId="0" fontId="16" fillId="0" borderId="58" xfId="0" applyFont="1" applyFill="1" applyBorder="1" applyAlignment="1">
      <alignment horizontal="center"/>
    </xf>
    <xf numFmtId="0" fontId="16" fillId="0" borderId="61" xfId="0" applyFont="1" applyFill="1" applyBorder="1" applyAlignment="1">
      <alignment horizontal="center"/>
    </xf>
    <xf numFmtId="0" fontId="25" fillId="0" borderId="21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left"/>
    </xf>
    <xf numFmtId="0" fontId="8" fillId="0" borderId="12" xfId="0" applyFont="1" applyBorder="1"/>
    <xf numFmtId="0" fontId="1" fillId="0" borderId="15" xfId="0" applyFont="1" applyFill="1" applyBorder="1" applyAlignment="1">
      <alignment horizontal="left" vertical="center" wrapText="1"/>
    </xf>
    <xf numFmtId="0" fontId="16" fillId="0" borderId="61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22" xfId="0" applyFont="1" applyBorder="1"/>
    <xf numFmtId="0" fontId="16" fillId="0" borderId="30" xfId="0" applyFont="1" applyFill="1" applyBorder="1" applyAlignment="1">
      <alignment horizontal="center"/>
    </xf>
    <xf numFmtId="0" fontId="16" fillId="0" borderId="37" xfId="0" applyFont="1" applyFill="1" applyBorder="1" applyAlignment="1">
      <alignment horizontal="center"/>
    </xf>
    <xf numFmtId="0" fontId="16" fillId="0" borderId="22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center"/>
    </xf>
    <xf numFmtId="0" fontId="4" fillId="0" borderId="43" xfId="0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19" fillId="0" borderId="3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31" fillId="0" borderId="35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2" borderId="30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4" fillId="0" borderId="74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3" xfId="0" applyNumberFormat="1" applyFont="1" applyFill="1" applyBorder="1" applyAlignment="1">
      <alignment horizontal="center" vertical="center"/>
    </xf>
    <xf numFmtId="0" fontId="19" fillId="0" borderId="12" xfId="0" applyNumberFormat="1" applyFont="1" applyFill="1" applyBorder="1" applyAlignment="1">
      <alignment horizontal="center" vertical="center"/>
    </xf>
    <xf numFmtId="0" fontId="0" fillId="0" borderId="0" xfId="0" applyFont="1"/>
    <xf numFmtId="0" fontId="5" fillId="0" borderId="3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/>
    </xf>
    <xf numFmtId="0" fontId="5" fillId="0" borderId="5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10" fillId="0" borderId="0" xfId="0" applyFont="1"/>
    <xf numFmtId="0" fontId="5" fillId="0" borderId="64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50" xfId="0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 wrapText="1"/>
    </xf>
    <xf numFmtId="0" fontId="4" fillId="3" borderId="49" xfId="0" applyNumberFormat="1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ill="1"/>
    <xf numFmtId="0" fontId="5" fillId="3" borderId="61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left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vertical="center"/>
    </xf>
    <xf numFmtId="0" fontId="28" fillId="0" borderId="30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9" fillId="0" borderId="12" xfId="0" applyFont="1" applyBorder="1" applyAlignment="1">
      <alignment horizontal="left"/>
    </xf>
    <xf numFmtId="0" fontId="8" fillId="0" borderId="12" xfId="0" applyFont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7" fillId="0" borderId="70" xfId="0" applyFont="1" applyBorder="1" applyAlignment="1">
      <alignment horizontal="center" vertical="center" textRotation="90" wrapText="1"/>
    </xf>
    <xf numFmtId="0" fontId="12" fillId="0" borderId="4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34" xfId="0" applyNumberFormat="1" applyFont="1" applyBorder="1" applyAlignment="1">
      <alignment horizontal="center" vertical="center"/>
    </xf>
    <xf numFmtId="49" fontId="7" fillId="0" borderId="44" xfId="0" applyNumberFormat="1" applyFont="1" applyBorder="1" applyAlignment="1">
      <alignment horizontal="center" vertical="center"/>
    </xf>
    <xf numFmtId="49" fontId="7" fillId="0" borderId="46" xfId="0" applyNumberFormat="1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textRotation="90" wrapText="1"/>
    </xf>
    <xf numFmtId="0" fontId="7" fillId="0" borderId="39" xfId="0" applyFont="1" applyBorder="1" applyAlignment="1">
      <alignment horizontal="center" vertical="center" textRotation="90" wrapText="1"/>
    </xf>
    <xf numFmtId="0" fontId="12" fillId="0" borderId="32" xfId="0" applyFont="1" applyBorder="1" applyAlignment="1">
      <alignment horizontal="center" vertical="center" wrapText="1"/>
    </xf>
    <xf numFmtId="0" fontId="12" fillId="0" borderId="72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textRotation="90" wrapText="1"/>
    </xf>
    <xf numFmtId="0" fontId="9" fillId="0" borderId="2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72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72" xfId="0" applyFont="1" applyFill="1" applyBorder="1" applyAlignment="1">
      <alignment horizontal="center" vertical="center" wrapText="1"/>
    </xf>
    <xf numFmtId="0" fontId="16" fillId="0" borderId="73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6" fillId="0" borderId="56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48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 wrapText="1"/>
    </xf>
    <xf numFmtId="0" fontId="18" fillId="0" borderId="57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69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12" fillId="0" borderId="0" xfId="0" applyFont="1"/>
    <xf numFmtId="0" fontId="14" fillId="0" borderId="13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9" fillId="0" borderId="55" xfId="0" applyFont="1" applyBorder="1"/>
    <xf numFmtId="0" fontId="9" fillId="0" borderId="6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 textRotation="90" wrapText="1"/>
    </xf>
    <xf numFmtId="0" fontId="7" fillId="0" borderId="62" xfId="0" applyFont="1" applyBorder="1" applyAlignment="1">
      <alignment horizontal="center" vertical="center" textRotation="90" wrapText="1"/>
    </xf>
    <xf numFmtId="0" fontId="7" fillId="0" borderId="62" xfId="0" applyFont="1" applyBorder="1" applyAlignment="1">
      <alignment horizontal="center" vertical="center" textRotation="90" wrapText="1"/>
    </xf>
    <xf numFmtId="0" fontId="14" fillId="0" borderId="14" xfId="0" applyFont="1" applyBorder="1" applyAlignment="1">
      <alignment horizontal="center" vertical="center"/>
    </xf>
    <xf numFmtId="0" fontId="9" fillId="0" borderId="10" xfId="0" applyFont="1" applyBorder="1"/>
    <xf numFmtId="0" fontId="9" fillId="0" borderId="60" xfId="0" applyFont="1" applyBorder="1"/>
    <xf numFmtId="0" fontId="12" fillId="0" borderId="61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textRotation="90" wrapText="1"/>
    </xf>
    <xf numFmtId="0" fontId="19" fillId="0" borderId="15" xfId="0" applyFont="1" applyBorder="1" applyAlignment="1">
      <alignment horizontal="center" vertical="center" textRotation="90" wrapText="1"/>
    </xf>
    <xf numFmtId="0" fontId="19" fillId="0" borderId="30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0" xfId="0" applyFont="1"/>
    <xf numFmtId="0" fontId="21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left"/>
    </xf>
    <xf numFmtId="0" fontId="2" fillId="0" borderId="51" xfId="0" applyFont="1" applyBorder="1" applyAlignment="1">
      <alignment horizontal="left"/>
    </xf>
    <xf numFmtId="0" fontId="1" fillId="0" borderId="41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9" fillId="0" borderId="7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abSelected="1" zoomScaleNormal="100" workbookViewId="0">
      <selection activeCell="AF40" sqref="AF40"/>
    </sheetView>
  </sheetViews>
  <sheetFormatPr defaultRowHeight="15" x14ac:dyDescent="0.25"/>
  <cols>
    <col min="1" max="1" width="4" customWidth="1"/>
    <col min="2" max="2" width="7.5703125" customWidth="1"/>
    <col min="3" max="3" width="24.7109375" customWidth="1"/>
    <col min="4" max="5" width="5.5703125" customWidth="1"/>
    <col min="6" max="6" width="8.7109375" customWidth="1"/>
    <col min="7" max="7" width="5.42578125" customWidth="1"/>
    <col min="8" max="9" width="5.5703125" customWidth="1"/>
    <col min="10" max="10" width="8.7109375" customWidth="1"/>
    <col min="11" max="11" width="5.42578125" customWidth="1"/>
    <col min="12" max="13" width="5.5703125" customWidth="1"/>
    <col min="14" max="14" width="8.7109375" customWidth="1"/>
    <col min="15" max="15" width="5.28515625" customWidth="1"/>
    <col min="16" max="17" width="5.5703125" customWidth="1"/>
    <col min="18" max="18" width="8.7109375" customWidth="1"/>
    <col min="19" max="19" width="5.42578125" customWidth="1"/>
    <col min="20" max="21" width="5.5703125" customWidth="1"/>
    <col min="22" max="22" width="8.7109375" customWidth="1"/>
    <col min="23" max="23" width="5.42578125" customWidth="1"/>
  </cols>
  <sheetData>
    <row r="1" spans="1:23" s="77" customFormat="1" ht="26.25" customHeight="1" x14ac:dyDescent="0.25">
      <c r="A1" s="417" t="s">
        <v>46</v>
      </c>
      <c r="B1" s="417" t="s">
        <v>72</v>
      </c>
      <c r="C1" s="482" t="s">
        <v>71</v>
      </c>
      <c r="D1" s="423" t="s">
        <v>75</v>
      </c>
      <c r="E1" s="424"/>
      <c r="F1" s="424"/>
      <c r="G1" s="425"/>
      <c r="H1" s="423" t="s">
        <v>86</v>
      </c>
      <c r="I1" s="424"/>
      <c r="J1" s="424"/>
      <c r="K1" s="425"/>
      <c r="L1" s="423" t="s">
        <v>162</v>
      </c>
      <c r="M1" s="424"/>
      <c r="N1" s="424"/>
      <c r="O1" s="425"/>
      <c r="P1" s="423" t="s">
        <v>163</v>
      </c>
      <c r="Q1" s="424"/>
      <c r="R1" s="424"/>
      <c r="S1" s="425"/>
      <c r="T1" s="423" t="s">
        <v>164</v>
      </c>
      <c r="U1" s="424"/>
      <c r="V1" s="424"/>
      <c r="W1" s="425"/>
    </row>
    <row r="2" spans="1:23" ht="26.25" customHeight="1" x14ac:dyDescent="0.25">
      <c r="A2" s="418"/>
      <c r="B2" s="418"/>
      <c r="C2" s="483"/>
      <c r="D2" s="597" t="s">
        <v>160</v>
      </c>
      <c r="E2" s="596" t="s">
        <v>161</v>
      </c>
      <c r="F2" s="422" t="s">
        <v>77</v>
      </c>
      <c r="G2" s="426"/>
      <c r="H2" s="597" t="s">
        <v>160</v>
      </c>
      <c r="I2" s="596" t="s">
        <v>161</v>
      </c>
      <c r="J2" s="422" t="s">
        <v>77</v>
      </c>
      <c r="K2" s="426"/>
      <c r="L2" s="597" t="s">
        <v>160</v>
      </c>
      <c r="M2" s="596" t="s">
        <v>161</v>
      </c>
      <c r="N2" s="422" t="s">
        <v>77</v>
      </c>
      <c r="O2" s="426"/>
      <c r="P2" s="597" t="s">
        <v>160</v>
      </c>
      <c r="Q2" s="596" t="s">
        <v>161</v>
      </c>
      <c r="R2" s="422" t="s">
        <v>77</v>
      </c>
      <c r="S2" s="426"/>
      <c r="T2" s="597" t="s">
        <v>160</v>
      </c>
      <c r="U2" s="596" t="s">
        <v>161</v>
      </c>
      <c r="V2" s="422" t="s">
        <v>77</v>
      </c>
      <c r="W2" s="426"/>
    </row>
    <row r="3" spans="1:23" ht="33" customHeight="1" thickBot="1" x14ac:dyDescent="0.3">
      <c r="A3" s="418"/>
      <c r="B3" s="419"/>
      <c r="C3" s="484"/>
      <c r="D3" s="82" t="s">
        <v>65</v>
      </c>
      <c r="E3" s="83" t="s">
        <v>65</v>
      </c>
      <c r="F3" s="83" t="s">
        <v>73</v>
      </c>
      <c r="G3" s="84" t="s">
        <v>74</v>
      </c>
      <c r="H3" s="82" t="s">
        <v>65</v>
      </c>
      <c r="I3" s="83" t="s">
        <v>65</v>
      </c>
      <c r="J3" s="83" t="s">
        <v>73</v>
      </c>
      <c r="K3" s="84" t="s">
        <v>74</v>
      </c>
      <c r="L3" s="82" t="s">
        <v>65</v>
      </c>
      <c r="M3" s="83" t="s">
        <v>65</v>
      </c>
      <c r="N3" s="83" t="s">
        <v>73</v>
      </c>
      <c r="O3" s="84" t="s">
        <v>74</v>
      </c>
      <c r="P3" s="82" t="s">
        <v>65</v>
      </c>
      <c r="Q3" s="83" t="s">
        <v>65</v>
      </c>
      <c r="R3" s="83" t="s">
        <v>73</v>
      </c>
      <c r="S3" s="84" t="s">
        <v>74</v>
      </c>
      <c r="T3" s="82" t="s">
        <v>65</v>
      </c>
      <c r="U3" s="83" t="s">
        <v>65</v>
      </c>
      <c r="V3" s="83" t="s">
        <v>73</v>
      </c>
      <c r="W3" s="84" t="s">
        <v>74</v>
      </c>
    </row>
    <row r="4" spans="1:23" ht="12.75" customHeight="1" x14ac:dyDescent="0.25">
      <c r="A4" s="79">
        <v>1</v>
      </c>
      <c r="B4" s="603" t="s">
        <v>81</v>
      </c>
      <c r="C4" s="70" t="s">
        <v>2</v>
      </c>
      <c r="D4" s="95">
        <v>1578</v>
      </c>
      <c r="E4" s="93">
        <v>1458</v>
      </c>
      <c r="F4" s="427">
        <f>D4+E4+D5+E5+D6+E6+D8+E8+D9+E9+D10+E10+D11+E11+D12+E12</f>
        <v>5940</v>
      </c>
      <c r="G4" s="430">
        <v>5</v>
      </c>
      <c r="H4" s="95">
        <v>3508</v>
      </c>
      <c r="I4" s="93">
        <v>1738</v>
      </c>
      <c r="J4" s="427">
        <f>H4+I4+H5+I5+H6+I6+H8+I8+H9+I9+H10+I10+H11+I11+H12+I12</f>
        <v>6489</v>
      </c>
      <c r="K4" s="430">
        <v>5</v>
      </c>
      <c r="L4" s="95">
        <v>3264</v>
      </c>
      <c r="M4" s="93">
        <v>3294</v>
      </c>
      <c r="N4" s="427">
        <f>L4+M4+L5+M5+L6+M6+L8+M8+L9+M9+L10+M10+L11+M11+L12+M12</f>
        <v>12261</v>
      </c>
      <c r="O4" s="430">
        <v>4</v>
      </c>
      <c r="P4" s="95">
        <v>2193</v>
      </c>
      <c r="Q4" s="93">
        <v>2320</v>
      </c>
      <c r="R4" s="433">
        <f>P4+Q4+P5+Q5+P6+Q6+P8+Q8+P9+Q9+P10+Q10+P11+Q11+P12+Q12</f>
        <v>14264</v>
      </c>
      <c r="S4" s="430">
        <v>2</v>
      </c>
      <c r="T4" s="95">
        <v>2297</v>
      </c>
      <c r="U4" s="93">
        <v>2343</v>
      </c>
      <c r="V4" s="433">
        <f>T4+U4+T5+U5+T6+U6+T8+U8+T9+U9+T10+U10+T11+U11+T12+U12</f>
        <v>18429</v>
      </c>
      <c r="W4" s="430">
        <v>1</v>
      </c>
    </row>
    <row r="5" spans="1:23" ht="12.75" customHeight="1" x14ac:dyDescent="0.25">
      <c r="A5" s="80">
        <v>2</v>
      </c>
      <c r="B5" s="604" t="s">
        <v>81</v>
      </c>
      <c r="C5" s="65" t="s">
        <v>14</v>
      </c>
      <c r="D5" s="85">
        <v>0</v>
      </c>
      <c r="E5" s="86">
        <v>950</v>
      </c>
      <c r="F5" s="428"/>
      <c r="G5" s="431"/>
      <c r="H5" s="85">
        <v>0</v>
      </c>
      <c r="I5" s="86">
        <v>1243</v>
      </c>
      <c r="J5" s="428"/>
      <c r="K5" s="431"/>
      <c r="L5" s="85">
        <v>2698</v>
      </c>
      <c r="M5" s="86">
        <v>2598</v>
      </c>
      <c r="N5" s="428"/>
      <c r="O5" s="431"/>
      <c r="P5" s="85">
        <v>2359</v>
      </c>
      <c r="Q5" s="86">
        <v>2408</v>
      </c>
      <c r="R5" s="434"/>
      <c r="S5" s="431"/>
      <c r="T5" s="85">
        <v>2326</v>
      </c>
      <c r="U5" s="86">
        <v>2359</v>
      </c>
      <c r="V5" s="434"/>
      <c r="W5" s="431"/>
    </row>
    <row r="6" spans="1:23" ht="12.75" customHeight="1" x14ac:dyDescent="0.25">
      <c r="A6" s="80">
        <v>3</v>
      </c>
      <c r="B6" s="604" t="s">
        <v>81</v>
      </c>
      <c r="C6" s="65" t="s">
        <v>18</v>
      </c>
      <c r="D6" s="85">
        <v>251.5</v>
      </c>
      <c r="E6" s="86">
        <v>0</v>
      </c>
      <c r="F6" s="428"/>
      <c r="G6" s="431"/>
      <c r="H6" s="85"/>
      <c r="I6" s="86"/>
      <c r="J6" s="428"/>
      <c r="K6" s="431"/>
      <c r="L6" s="85">
        <v>200</v>
      </c>
      <c r="M6" s="86">
        <v>207</v>
      </c>
      <c r="N6" s="428"/>
      <c r="O6" s="431"/>
      <c r="P6" s="85">
        <v>1808</v>
      </c>
      <c r="Q6" s="86">
        <v>2033</v>
      </c>
      <c r="R6" s="434"/>
      <c r="S6" s="431"/>
      <c r="T6" s="85">
        <v>2420</v>
      </c>
      <c r="U6" s="86">
        <v>2437</v>
      </c>
      <c r="V6" s="434"/>
      <c r="W6" s="431"/>
    </row>
    <row r="7" spans="1:23" ht="12.75" customHeight="1" x14ac:dyDescent="0.25">
      <c r="A7" s="80">
        <v>4</v>
      </c>
      <c r="B7" s="604" t="s">
        <v>81</v>
      </c>
      <c r="C7" s="65" t="s">
        <v>84</v>
      </c>
      <c r="D7" s="85"/>
      <c r="E7" s="86"/>
      <c r="F7" s="428"/>
      <c r="G7" s="431"/>
      <c r="H7" s="85"/>
      <c r="I7" s="86"/>
      <c r="J7" s="428"/>
      <c r="K7" s="431"/>
      <c r="L7" s="85"/>
      <c r="M7" s="86"/>
      <c r="N7" s="428"/>
      <c r="O7" s="431"/>
      <c r="P7" s="85">
        <v>959</v>
      </c>
      <c r="Q7" s="86">
        <v>625</v>
      </c>
      <c r="R7" s="434"/>
      <c r="S7" s="431"/>
      <c r="T7" s="85"/>
      <c r="U7" s="86"/>
      <c r="V7" s="434"/>
      <c r="W7" s="431"/>
    </row>
    <row r="8" spans="1:23" ht="12.75" customHeight="1" x14ac:dyDescent="0.25">
      <c r="A8" s="80">
        <v>5</v>
      </c>
      <c r="B8" s="604" t="s">
        <v>81</v>
      </c>
      <c r="C8" s="68" t="s">
        <v>85</v>
      </c>
      <c r="D8" s="85">
        <v>973</v>
      </c>
      <c r="E8" s="86">
        <v>446</v>
      </c>
      <c r="F8" s="428"/>
      <c r="G8" s="431"/>
      <c r="H8" s="85"/>
      <c r="I8" s="86"/>
      <c r="J8" s="428"/>
      <c r="K8" s="431"/>
      <c r="L8" s="85"/>
      <c r="M8" s="86"/>
      <c r="N8" s="428"/>
      <c r="O8" s="431"/>
      <c r="P8" s="96">
        <v>331</v>
      </c>
      <c r="Q8" s="86">
        <v>317</v>
      </c>
      <c r="R8" s="434"/>
      <c r="S8" s="431"/>
      <c r="T8" s="85">
        <v>1030</v>
      </c>
      <c r="U8" s="86">
        <v>1812</v>
      </c>
      <c r="V8" s="434"/>
      <c r="W8" s="431"/>
    </row>
    <row r="9" spans="1:23" ht="12.75" customHeight="1" x14ac:dyDescent="0.25">
      <c r="A9" s="80">
        <v>6</v>
      </c>
      <c r="B9" s="604" t="s">
        <v>81</v>
      </c>
      <c r="C9" s="66" t="s">
        <v>57</v>
      </c>
      <c r="D9" s="85"/>
      <c r="E9" s="86"/>
      <c r="F9" s="428"/>
      <c r="G9" s="431"/>
      <c r="H9" s="85"/>
      <c r="I9" s="86"/>
      <c r="J9" s="428"/>
      <c r="K9" s="431"/>
      <c r="L9" s="85"/>
      <c r="M9" s="86"/>
      <c r="N9" s="428"/>
      <c r="O9" s="431"/>
      <c r="P9" s="85"/>
      <c r="Q9" s="86"/>
      <c r="R9" s="434"/>
      <c r="S9" s="431"/>
      <c r="T9" s="85">
        <v>257</v>
      </c>
      <c r="U9" s="86">
        <v>184</v>
      </c>
      <c r="V9" s="434"/>
      <c r="W9" s="431"/>
    </row>
    <row r="10" spans="1:23" ht="12.75" customHeight="1" x14ac:dyDescent="0.25">
      <c r="A10" s="80">
        <v>7</v>
      </c>
      <c r="B10" s="604" t="s">
        <v>81</v>
      </c>
      <c r="C10" s="66" t="s">
        <v>58</v>
      </c>
      <c r="D10" s="85"/>
      <c r="E10" s="86"/>
      <c r="F10" s="428"/>
      <c r="G10" s="431"/>
      <c r="H10" s="85"/>
      <c r="I10" s="86"/>
      <c r="J10" s="428"/>
      <c r="K10" s="431"/>
      <c r="L10" s="85"/>
      <c r="M10" s="86"/>
      <c r="N10" s="428"/>
      <c r="O10" s="431"/>
      <c r="P10" s="85"/>
      <c r="Q10" s="86"/>
      <c r="R10" s="434"/>
      <c r="S10" s="431"/>
      <c r="T10" s="85"/>
      <c r="U10" s="86"/>
      <c r="V10" s="434"/>
      <c r="W10" s="431"/>
    </row>
    <row r="11" spans="1:23" ht="12.75" customHeight="1" x14ac:dyDescent="0.25">
      <c r="A11" s="80">
        <v>8</v>
      </c>
      <c r="B11" s="604" t="s">
        <v>81</v>
      </c>
      <c r="C11" s="66" t="s">
        <v>59</v>
      </c>
      <c r="D11" s="85">
        <v>283.5</v>
      </c>
      <c r="E11" s="86">
        <v>0</v>
      </c>
      <c r="F11" s="428"/>
      <c r="G11" s="431"/>
      <c r="H11" s="85"/>
      <c r="I11" s="86"/>
      <c r="J11" s="428"/>
      <c r="K11" s="431"/>
      <c r="L11" s="85"/>
      <c r="M11" s="86"/>
      <c r="N11" s="428"/>
      <c r="O11" s="431"/>
      <c r="P11" s="85"/>
      <c r="Q11" s="86"/>
      <c r="R11" s="434"/>
      <c r="S11" s="431"/>
      <c r="T11" s="96">
        <v>964</v>
      </c>
      <c r="U11" s="86">
        <v>0</v>
      </c>
      <c r="V11" s="434"/>
      <c r="W11" s="431"/>
    </row>
    <row r="12" spans="1:23" ht="12.75" customHeight="1" thickBot="1" x14ac:dyDescent="0.3">
      <c r="A12" s="80">
        <v>9</v>
      </c>
      <c r="B12" s="605" t="s">
        <v>81</v>
      </c>
      <c r="C12" s="87" t="s">
        <v>20</v>
      </c>
      <c r="D12" s="90"/>
      <c r="E12" s="88"/>
      <c r="F12" s="429"/>
      <c r="G12" s="432"/>
      <c r="H12" s="90"/>
      <c r="I12" s="88"/>
      <c r="J12" s="429"/>
      <c r="K12" s="432"/>
      <c r="L12" s="90"/>
      <c r="M12" s="88"/>
      <c r="N12" s="429"/>
      <c r="O12" s="432"/>
      <c r="P12" s="90">
        <v>181</v>
      </c>
      <c r="Q12" s="88">
        <v>314</v>
      </c>
      <c r="R12" s="435"/>
      <c r="S12" s="432"/>
      <c r="T12" s="90"/>
      <c r="U12" s="88"/>
      <c r="V12" s="435"/>
      <c r="W12" s="432"/>
    </row>
    <row r="13" spans="1:23" ht="12.75" customHeight="1" x14ac:dyDescent="0.25">
      <c r="A13" s="80">
        <v>10</v>
      </c>
      <c r="B13" s="603" t="s">
        <v>78</v>
      </c>
      <c r="C13" s="70" t="s">
        <v>0</v>
      </c>
      <c r="D13" s="95">
        <v>5561</v>
      </c>
      <c r="E13" s="93">
        <v>5826</v>
      </c>
      <c r="F13" s="427">
        <f>D13+E13+D14+E14+D15+E15+D16+E16+D17+E17+D18+E18</f>
        <v>40059.5</v>
      </c>
      <c r="G13" s="430">
        <v>1</v>
      </c>
      <c r="H13" s="95">
        <v>4947.5</v>
      </c>
      <c r="I13" s="93">
        <v>4535</v>
      </c>
      <c r="J13" s="427">
        <f>H13+I13+H14+I14+H15+I15+H16+I16+H17+I17+H18+I18</f>
        <v>26671</v>
      </c>
      <c r="K13" s="430">
        <v>2</v>
      </c>
      <c r="L13" s="95">
        <v>3811</v>
      </c>
      <c r="M13" s="93">
        <v>3632</v>
      </c>
      <c r="N13" s="427">
        <f>L13+M13+L14+M14+L15+M15+L16+M16+L17+M17+L18+M18</f>
        <v>20624</v>
      </c>
      <c r="O13" s="430">
        <v>2</v>
      </c>
      <c r="P13" s="95">
        <v>2525</v>
      </c>
      <c r="Q13" s="93">
        <v>2188</v>
      </c>
      <c r="R13" s="427">
        <f>P13+Q13+P14+Q14+P15+Q15+P16+Q16+P17+Q17+P18+Q18</f>
        <v>11884</v>
      </c>
      <c r="S13" s="430">
        <v>3</v>
      </c>
      <c r="T13" s="95">
        <v>1995</v>
      </c>
      <c r="U13" s="93">
        <v>2172</v>
      </c>
      <c r="V13" s="433">
        <f>T13+U13+T14+U14+T15+U15+T16+U16+T17+U17+T18+U18</f>
        <v>8398</v>
      </c>
      <c r="W13" s="430">
        <v>4</v>
      </c>
    </row>
    <row r="14" spans="1:23" ht="12.75" customHeight="1" x14ac:dyDescent="0.25">
      <c r="A14" s="80">
        <v>11</v>
      </c>
      <c r="B14" s="604" t="s">
        <v>78</v>
      </c>
      <c r="C14" s="65" t="s">
        <v>16</v>
      </c>
      <c r="D14" s="85">
        <v>6319</v>
      </c>
      <c r="E14" s="86">
        <v>5920</v>
      </c>
      <c r="F14" s="428"/>
      <c r="G14" s="431"/>
      <c r="H14" s="85">
        <v>5280</v>
      </c>
      <c r="I14" s="86">
        <v>5857</v>
      </c>
      <c r="J14" s="428"/>
      <c r="K14" s="431"/>
      <c r="L14" s="85">
        <v>2569</v>
      </c>
      <c r="M14" s="86">
        <v>2838</v>
      </c>
      <c r="N14" s="428"/>
      <c r="O14" s="431"/>
      <c r="P14" s="85">
        <v>1937</v>
      </c>
      <c r="Q14" s="86">
        <v>1927</v>
      </c>
      <c r="R14" s="428"/>
      <c r="S14" s="431"/>
      <c r="T14" s="85">
        <v>608</v>
      </c>
      <c r="U14" s="86">
        <v>646</v>
      </c>
      <c r="V14" s="434"/>
      <c r="W14" s="431"/>
    </row>
    <row r="15" spans="1:23" ht="12.75" customHeight="1" x14ac:dyDescent="0.25">
      <c r="A15" s="80">
        <v>12</v>
      </c>
      <c r="B15" s="604" t="s">
        <v>78</v>
      </c>
      <c r="C15" s="65" t="s">
        <v>15</v>
      </c>
      <c r="D15" s="85">
        <v>2068</v>
      </c>
      <c r="E15" s="86">
        <v>3913</v>
      </c>
      <c r="F15" s="428"/>
      <c r="G15" s="431"/>
      <c r="H15" s="85">
        <v>2618</v>
      </c>
      <c r="I15" s="86">
        <v>2966</v>
      </c>
      <c r="J15" s="428"/>
      <c r="K15" s="431"/>
      <c r="L15" s="85">
        <v>2844</v>
      </c>
      <c r="M15" s="86">
        <v>3148</v>
      </c>
      <c r="N15" s="428"/>
      <c r="O15" s="431"/>
      <c r="P15" s="85">
        <v>1096</v>
      </c>
      <c r="Q15" s="86">
        <v>1218</v>
      </c>
      <c r="R15" s="428"/>
      <c r="S15" s="431"/>
      <c r="T15" s="96">
        <v>1470</v>
      </c>
      <c r="U15" s="86">
        <v>1507</v>
      </c>
      <c r="V15" s="434"/>
      <c r="W15" s="431"/>
    </row>
    <row r="16" spans="1:23" ht="12.75" customHeight="1" x14ac:dyDescent="0.25">
      <c r="A16" s="80">
        <v>13</v>
      </c>
      <c r="B16" s="604" t="s">
        <v>78</v>
      </c>
      <c r="C16" s="65" t="s">
        <v>7</v>
      </c>
      <c r="D16" s="85">
        <v>3123</v>
      </c>
      <c r="E16" s="86">
        <v>3691</v>
      </c>
      <c r="F16" s="428"/>
      <c r="G16" s="431"/>
      <c r="H16" s="85"/>
      <c r="I16" s="86"/>
      <c r="J16" s="428"/>
      <c r="K16" s="431"/>
      <c r="L16" s="85">
        <v>269</v>
      </c>
      <c r="M16" s="86">
        <v>53</v>
      </c>
      <c r="N16" s="428"/>
      <c r="O16" s="431"/>
      <c r="P16" s="85"/>
      <c r="Q16" s="86"/>
      <c r="R16" s="428"/>
      <c r="S16" s="431"/>
      <c r="T16" s="85"/>
      <c r="U16" s="86"/>
      <c r="V16" s="434"/>
      <c r="W16" s="431"/>
    </row>
    <row r="17" spans="1:23" ht="12.75" customHeight="1" x14ac:dyDescent="0.25">
      <c r="A17" s="80">
        <v>14</v>
      </c>
      <c r="B17" s="604" t="s">
        <v>78</v>
      </c>
      <c r="C17" s="66" t="s">
        <v>21</v>
      </c>
      <c r="D17" s="85">
        <v>1851</v>
      </c>
      <c r="E17" s="86">
        <v>0</v>
      </c>
      <c r="F17" s="428"/>
      <c r="G17" s="431"/>
      <c r="H17" s="85">
        <v>252.5</v>
      </c>
      <c r="I17" s="86">
        <v>0</v>
      </c>
      <c r="J17" s="428"/>
      <c r="K17" s="431"/>
      <c r="L17" s="85">
        <v>702</v>
      </c>
      <c r="M17" s="86">
        <v>364</v>
      </c>
      <c r="N17" s="428"/>
      <c r="O17" s="431"/>
      <c r="P17" s="85"/>
      <c r="Q17" s="86"/>
      <c r="R17" s="428"/>
      <c r="S17" s="431"/>
      <c r="T17" s="85"/>
      <c r="U17" s="86"/>
      <c r="V17" s="434"/>
      <c r="W17" s="431"/>
    </row>
    <row r="18" spans="1:23" ht="12.75" customHeight="1" thickBot="1" x14ac:dyDescent="0.3">
      <c r="A18" s="80">
        <v>15</v>
      </c>
      <c r="B18" s="605" t="s">
        <v>78</v>
      </c>
      <c r="C18" s="78" t="s">
        <v>13</v>
      </c>
      <c r="D18" s="90">
        <v>878.5</v>
      </c>
      <c r="E18" s="88">
        <v>909</v>
      </c>
      <c r="F18" s="429"/>
      <c r="G18" s="432"/>
      <c r="H18" s="90">
        <v>215</v>
      </c>
      <c r="I18" s="88">
        <v>0</v>
      </c>
      <c r="J18" s="429"/>
      <c r="K18" s="432"/>
      <c r="L18" s="90">
        <v>394</v>
      </c>
      <c r="M18" s="88">
        <v>0</v>
      </c>
      <c r="N18" s="429"/>
      <c r="O18" s="432"/>
      <c r="P18" s="90">
        <v>153</v>
      </c>
      <c r="Q18" s="88">
        <v>840</v>
      </c>
      <c r="R18" s="429"/>
      <c r="S18" s="432"/>
      <c r="T18" s="90"/>
      <c r="U18" s="88"/>
      <c r="V18" s="435"/>
      <c r="W18" s="432"/>
    </row>
    <row r="19" spans="1:23" ht="12.75" customHeight="1" x14ac:dyDescent="0.25">
      <c r="A19" s="80">
        <v>16</v>
      </c>
      <c r="B19" s="603" t="s">
        <v>79</v>
      </c>
      <c r="C19" s="94" t="s">
        <v>1</v>
      </c>
      <c r="D19" s="95">
        <v>3855</v>
      </c>
      <c r="E19" s="93">
        <v>5281.5</v>
      </c>
      <c r="F19" s="427">
        <f>D19+E19+D20+E20+D21+E21+D22+E22+D23+E23+D24+E24+D25+E25</f>
        <v>19940</v>
      </c>
      <c r="G19" s="430">
        <v>3</v>
      </c>
      <c r="H19" s="95">
        <v>3553</v>
      </c>
      <c r="I19" s="93">
        <v>3008</v>
      </c>
      <c r="J19" s="427">
        <f>H19+I19+H20+I20+H21+I21+H22+I22+H23+I23+H24+I24+H25+I25</f>
        <v>16168.5</v>
      </c>
      <c r="K19" s="430">
        <v>4</v>
      </c>
      <c r="L19" s="95">
        <v>2363</v>
      </c>
      <c r="M19" s="93">
        <v>2875</v>
      </c>
      <c r="N19" s="427">
        <f>L19+M19+L20+M20+L21+M21+L22+M22+L23+M23+L24+M24+L25+M25</f>
        <v>13388</v>
      </c>
      <c r="O19" s="430">
        <v>3</v>
      </c>
      <c r="P19" s="95">
        <v>958</v>
      </c>
      <c r="Q19" s="93">
        <v>903</v>
      </c>
      <c r="R19" s="427">
        <f>P19+Q19+P20+Q20+P21+Q21+P22+Q22+P23+Q23+P24+Q24+P25+Q25</f>
        <v>11357</v>
      </c>
      <c r="S19" s="430">
        <v>4</v>
      </c>
      <c r="T19" s="95"/>
      <c r="U19" s="93"/>
      <c r="V19" s="433">
        <f>T19+U19+T20+U20+T21+U21+T22+U22+T23+U23+T24+U24+T25+U25</f>
        <v>0</v>
      </c>
      <c r="W19" s="430"/>
    </row>
    <row r="20" spans="1:23" ht="12.75" customHeight="1" x14ac:dyDescent="0.25">
      <c r="A20" s="80">
        <v>17</v>
      </c>
      <c r="B20" s="604" t="s">
        <v>79</v>
      </c>
      <c r="C20" s="65" t="s">
        <v>25</v>
      </c>
      <c r="D20" s="85">
        <v>3484</v>
      </c>
      <c r="E20" s="86">
        <v>4933</v>
      </c>
      <c r="F20" s="428"/>
      <c r="G20" s="431"/>
      <c r="H20" s="85">
        <v>2487</v>
      </c>
      <c r="I20" s="86">
        <v>2828</v>
      </c>
      <c r="J20" s="428"/>
      <c r="K20" s="431"/>
      <c r="L20" s="85">
        <v>2580</v>
      </c>
      <c r="M20" s="86">
        <v>2628</v>
      </c>
      <c r="N20" s="428"/>
      <c r="O20" s="431"/>
      <c r="P20" s="85">
        <v>1752</v>
      </c>
      <c r="Q20" s="86">
        <v>2082</v>
      </c>
      <c r="R20" s="428"/>
      <c r="S20" s="431"/>
      <c r="T20" s="96"/>
      <c r="U20" s="86"/>
      <c r="V20" s="434"/>
      <c r="W20" s="431"/>
    </row>
    <row r="21" spans="1:23" ht="12.75" customHeight="1" x14ac:dyDescent="0.25">
      <c r="A21" s="80">
        <v>18</v>
      </c>
      <c r="B21" s="604" t="s">
        <v>79</v>
      </c>
      <c r="C21" s="65" t="s">
        <v>3</v>
      </c>
      <c r="D21" s="85">
        <v>224.5</v>
      </c>
      <c r="E21" s="86">
        <v>0</v>
      </c>
      <c r="F21" s="428"/>
      <c r="G21" s="431"/>
      <c r="H21" s="85">
        <v>1035</v>
      </c>
      <c r="I21" s="86">
        <v>210</v>
      </c>
      <c r="J21" s="428"/>
      <c r="K21" s="431"/>
      <c r="L21" s="85">
        <v>1028</v>
      </c>
      <c r="M21" s="86">
        <v>364</v>
      </c>
      <c r="N21" s="428"/>
      <c r="O21" s="431"/>
      <c r="P21" s="85">
        <v>1963</v>
      </c>
      <c r="Q21" s="86">
        <v>1789</v>
      </c>
      <c r="R21" s="428"/>
      <c r="S21" s="431"/>
      <c r="T21" s="85"/>
      <c r="U21" s="86"/>
      <c r="V21" s="434"/>
      <c r="W21" s="431"/>
    </row>
    <row r="22" spans="1:23" ht="12.75" customHeight="1" x14ac:dyDescent="0.25">
      <c r="A22" s="80">
        <v>19</v>
      </c>
      <c r="B22" s="604" t="s">
        <v>79</v>
      </c>
      <c r="C22" s="65" t="s">
        <v>4</v>
      </c>
      <c r="D22" s="85">
        <v>197</v>
      </c>
      <c r="E22" s="86">
        <v>143</v>
      </c>
      <c r="F22" s="428"/>
      <c r="G22" s="431"/>
      <c r="H22" s="85">
        <v>134</v>
      </c>
      <c r="I22" s="86">
        <v>2366</v>
      </c>
      <c r="J22" s="428"/>
      <c r="K22" s="431"/>
      <c r="L22" s="85">
        <v>66</v>
      </c>
      <c r="M22" s="86">
        <v>0</v>
      </c>
      <c r="N22" s="428"/>
      <c r="O22" s="431"/>
      <c r="P22" s="85">
        <v>338</v>
      </c>
      <c r="Q22" s="86">
        <v>0</v>
      </c>
      <c r="R22" s="428"/>
      <c r="S22" s="431"/>
      <c r="T22" s="85"/>
      <c r="U22" s="86"/>
      <c r="V22" s="434"/>
      <c r="W22" s="431"/>
    </row>
    <row r="23" spans="1:23" ht="12.75" customHeight="1" x14ac:dyDescent="0.25">
      <c r="A23" s="80">
        <v>20</v>
      </c>
      <c r="B23" s="604" t="s">
        <v>79</v>
      </c>
      <c r="C23" s="68" t="s">
        <v>37</v>
      </c>
      <c r="D23" s="85">
        <v>465</v>
      </c>
      <c r="E23" s="86">
        <v>216</v>
      </c>
      <c r="F23" s="428"/>
      <c r="G23" s="431"/>
      <c r="H23" s="85"/>
      <c r="I23" s="86"/>
      <c r="J23" s="428"/>
      <c r="K23" s="431"/>
      <c r="L23" s="85">
        <v>695</v>
      </c>
      <c r="M23" s="86">
        <v>0</v>
      </c>
      <c r="N23" s="428"/>
      <c r="O23" s="431"/>
      <c r="P23" s="85">
        <v>348</v>
      </c>
      <c r="Q23" s="86">
        <v>123</v>
      </c>
      <c r="R23" s="428"/>
      <c r="S23" s="431"/>
      <c r="T23" s="85"/>
      <c r="U23" s="86"/>
      <c r="V23" s="434"/>
      <c r="W23" s="431"/>
    </row>
    <row r="24" spans="1:23" ht="12.75" customHeight="1" x14ac:dyDescent="0.25">
      <c r="A24" s="80">
        <v>21</v>
      </c>
      <c r="B24" s="604" t="s">
        <v>79</v>
      </c>
      <c r="C24" s="68" t="s">
        <v>39</v>
      </c>
      <c r="D24" s="85">
        <v>1106</v>
      </c>
      <c r="E24" s="86">
        <v>0</v>
      </c>
      <c r="F24" s="428"/>
      <c r="G24" s="431"/>
      <c r="H24" s="85">
        <v>547.5</v>
      </c>
      <c r="I24" s="86">
        <v>0</v>
      </c>
      <c r="J24" s="428"/>
      <c r="K24" s="431"/>
      <c r="L24" s="85">
        <v>306</v>
      </c>
      <c r="M24" s="86">
        <v>169</v>
      </c>
      <c r="N24" s="428"/>
      <c r="O24" s="431"/>
      <c r="P24" s="85">
        <v>391</v>
      </c>
      <c r="Q24" s="86">
        <v>710</v>
      </c>
      <c r="R24" s="428"/>
      <c r="S24" s="431"/>
      <c r="T24" s="85"/>
      <c r="U24" s="86"/>
      <c r="V24" s="434"/>
      <c r="W24" s="431"/>
    </row>
    <row r="25" spans="1:23" ht="12.75" customHeight="1" thickBot="1" x14ac:dyDescent="0.3">
      <c r="A25" s="80">
        <v>22</v>
      </c>
      <c r="B25" s="605" t="s">
        <v>79</v>
      </c>
      <c r="C25" s="78" t="s">
        <v>27</v>
      </c>
      <c r="D25" s="90">
        <v>0</v>
      </c>
      <c r="E25" s="88">
        <v>35</v>
      </c>
      <c r="F25" s="429"/>
      <c r="G25" s="432"/>
      <c r="H25" s="90"/>
      <c r="I25" s="88"/>
      <c r="J25" s="429"/>
      <c r="K25" s="432"/>
      <c r="L25" s="90">
        <v>314</v>
      </c>
      <c r="M25" s="88">
        <v>0</v>
      </c>
      <c r="N25" s="429"/>
      <c r="O25" s="432"/>
      <c r="P25" s="90"/>
      <c r="Q25" s="88"/>
      <c r="R25" s="429"/>
      <c r="S25" s="432"/>
      <c r="T25" s="90"/>
      <c r="U25" s="88"/>
      <c r="V25" s="435"/>
      <c r="W25" s="432"/>
    </row>
    <row r="26" spans="1:23" ht="12.75" customHeight="1" x14ac:dyDescent="0.25">
      <c r="A26" s="80">
        <v>23</v>
      </c>
      <c r="B26" s="603" t="s">
        <v>82</v>
      </c>
      <c r="C26" s="70" t="s">
        <v>5</v>
      </c>
      <c r="D26" s="95">
        <v>3102.5</v>
      </c>
      <c r="E26" s="93">
        <v>3127.5</v>
      </c>
      <c r="F26" s="427">
        <f>D26+E26+D27+E27+D28+E28+D29+E29+D30+E30+D31+E31+D32+E32+D33+E33</f>
        <v>13154.5</v>
      </c>
      <c r="G26" s="430">
        <v>4</v>
      </c>
      <c r="H26" s="95">
        <v>4607</v>
      </c>
      <c r="I26" s="93">
        <v>4484</v>
      </c>
      <c r="J26" s="427">
        <f>H26+I26+H27+I27+H28+I28+H29+I29+H30+I30+H31+I31+H32+I32+H33+I33</f>
        <v>16374</v>
      </c>
      <c r="K26" s="430">
        <v>3</v>
      </c>
      <c r="L26" s="95">
        <v>2416</v>
      </c>
      <c r="M26" s="93">
        <v>2152</v>
      </c>
      <c r="N26" s="427">
        <f>L26+M26+L27+M27+L28+M28+L29+M29+L30+M30+L31+M31+L32+M32+L33+M33</f>
        <v>10719</v>
      </c>
      <c r="O26" s="430">
        <v>5</v>
      </c>
      <c r="P26" s="95">
        <v>906</v>
      </c>
      <c r="Q26" s="97">
        <v>992</v>
      </c>
      <c r="R26" s="427">
        <f>P26+Q26+P27+Q27+P28+Q28+P29+Q29+P30+Q30+P31+Q31+P32+Q32+P33+Q33</f>
        <v>9152</v>
      </c>
      <c r="S26" s="430">
        <v>5</v>
      </c>
      <c r="T26" s="98">
        <v>1761</v>
      </c>
      <c r="U26" s="97">
        <v>1720</v>
      </c>
      <c r="V26" s="433">
        <f>T26+U26+T27+U27+T28+U28+T29+U29+T30+U30+T31+U31+T32+U32+T33+U33</f>
        <v>10945</v>
      </c>
      <c r="W26" s="430">
        <v>3</v>
      </c>
    </row>
    <row r="27" spans="1:23" ht="12.75" customHeight="1" x14ac:dyDescent="0.25">
      <c r="A27" s="80">
        <v>24</v>
      </c>
      <c r="B27" s="604" t="s">
        <v>82</v>
      </c>
      <c r="C27" s="65" t="s">
        <v>12</v>
      </c>
      <c r="D27" s="85">
        <v>419.5</v>
      </c>
      <c r="E27" s="86">
        <v>593.5</v>
      </c>
      <c r="F27" s="428"/>
      <c r="G27" s="431"/>
      <c r="H27" s="85">
        <v>614</v>
      </c>
      <c r="I27" s="86">
        <v>526</v>
      </c>
      <c r="J27" s="428"/>
      <c r="K27" s="431"/>
      <c r="L27" s="85">
        <v>535</v>
      </c>
      <c r="M27" s="86">
        <v>888</v>
      </c>
      <c r="N27" s="428"/>
      <c r="O27" s="431"/>
      <c r="P27" s="85">
        <v>869</v>
      </c>
      <c r="Q27" s="86">
        <v>1119</v>
      </c>
      <c r="R27" s="428"/>
      <c r="S27" s="431"/>
      <c r="T27" s="85">
        <v>971</v>
      </c>
      <c r="U27" s="99">
        <v>770</v>
      </c>
      <c r="V27" s="434"/>
      <c r="W27" s="431"/>
    </row>
    <row r="28" spans="1:23" ht="12.75" customHeight="1" x14ac:dyDescent="0.25">
      <c r="A28" s="80">
        <v>25</v>
      </c>
      <c r="B28" s="604" t="s">
        <v>82</v>
      </c>
      <c r="C28" s="65" t="s">
        <v>22</v>
      </c>
      <c r="D28" s="85">
        <v>1858.5</v>
      </c>
      <c r="E28" s="86">
        <v>633.5</v>
      </c>
      <c r="F28" s="428"/>
      <c r="G28" s="431"/>
      <c r="H28" s="85">
        <v>1958.5</v>
      </c>
      <c r="I28" s="86">
        <v>1176.5</v>
      </c>
      <c r="J28" s="428"/>
      <c r="K28" s="431"/>
      <c r="L28" s="85">
        <v>2028.5</v>
      </c>
      <c r="M28" s="86">
        <v>821.5</v>
      </c>
      <c r="N28" s="428"/>
      <c r="O28" s="431"/>
      <c r="P28" s="85">
        <v>188</v>
      </c>
      <c r="Q28" s="86">
        <v>0</v>
      </c>
      <c r="R28" s="428"/>
      <c r="S28" s="431"/>
      <c r="T28" s="85"/>
      <c r="U28" s="86"/>
      <c r="V28" s="434"/>
      <c r="W28" s="431"/>
    </row>
    <row r="29" spans="1:23" ht="12.75" customHeight="1" x14ac:dyDescent="0.25">
      <c r="A29" s="80">
        <v>26</v>
      </c>
      <c r="B29" s="604" t="s">
        <v>82</v>
      </c>
      <c r="C29" s="68" t="s">
        <v>40</v>
      </c>
      <c r="D29" s="89">
        <v>0</v>
      </c>
      <c r="E29" s="86">
        <v>1218</v>
      </c>
      <c r="F29" s="428"/>
      <c r="G29" s="431"/>
      <c r="H29" s="85"/>
      <c r="I29" s="86"/>
      <c r="J29" s="428"/>
      <c r="K29" s="431"/>
      <c r="L29" s="85"/>
      <c r="M29" s="86"/>
      <c r="N29" s="428"/>
      <c r="O29" s="431"/>
      <c r="P29" s="85">
        <v>248</v>
      </c>
      <c r="Q29" s="99">
        <v>0</v>
      </c>
      <c r="R29" s="428"/>
      <c r="S29" s="431"/>
      <c r="T29" s="85"/>
      <c r="U29" s="86"/>
      <c r="V29" s="434"/>
      <c r="W29" s="431"/>
    </row>
    <row r="30" spans="1:23" ht="12.75" customHeight="1" x14ac:dyDescent="0.25">
      <c r="A30" s="80">
        <v>27</v>
      </c>
      <c r="B30" s="604" t="s">
        <v>82</v>
      </c>
      <c r="C30" s="66" t="s">
        <v>23</v>
      </c>
      <c r="D30" s="85">
        <v>75</v>
      </c>
      <c r="E30" s="86">
        <v>0</v>
      </c>
      <c r="F30" s="428"/>
      <c r="G30" s="431"/>
      <c r="H30" s="85"/>
      <c r="I30" s="86"/>
      <c r="J30" s="428"/>
      <c r="K30" s="431"/>
      <c r="L30" s="85">
        <v>95</v>
      </c>
      <c r="M30" s="86">
        <v>0</v>
      </c>
      <c r="N30" s="428"/>
      <c r="O30" s="431"/>
      <c r="P30" s="85">
        <v>0</v>
      </c>
      <c r="Q30" s="86">
        <v>117</v>
      </c>
      <c r="R30" s="428"/>
      <c r="S30" s="431"/>
      <c r="T30" s="85">
        <v>675</v>
      </c>
      <c r="U30" s="86">
        <v>760</v>
      </c>
      <c r="V30" s="434"/>
      <c r="W30" s="431"/>
    </row>
    <row r="31" spans="1:23" ht="12.75" customHeight="1" x14ac:dyDescent="0.25">
      <c r="A31" s="80">
        <v>28</v>
      </c>
      <c r="B31" s="604" t="s">
        <v>82</v>
      </c>
      <c r="C31" s="66" t="s">
        <v>24</v>
      </c>
      <c r="D31" s="85">
        <v>0</v>
      </c>
      <c r="E31" s="86">
        <v>90</v>
      </c>
      <c r="F31" s="428"/>
      <c r="G31" s="431"/>
      <c r="H31" s="85"/>
      <c r="I31" s="86"/>
      <c r="J31" s="428"/>
      <c r="K31" s="431"/>
      <c r="L31" s="85">
        <v>173</v>
      </c>
      <c r="M31" s="86">
        <v>1543</v>
      </c>
      <c r="N31" s="428"/>
      <c r="O31" s="431"/>
      <c r="P31" s="85">
        <v>1657</v>
      </c>
      <c r="Q31" s="86">
        <v>1957</v>
      </c>
      <c r="R31" s="428"/>
      <c r="S31" s="431"/>
      <c r="T31" s="96">
        <v>1738</v>
      </c>
      <c r="U31" s="86">
        <v>1590</v>
      </c>
      <c r="V31" s="434"/>
      <c r="W31" s="431"/>
    </row>
    <row r="32" spans="1:23" ht="12.75" customHeight="1" x14ac:dyDescent="0.25">
      <c r="A32" s="80">
        <v>29</v>
      </c>
      <c r="B32" s="604" t="s">
        <v>82</v>
      </c>
      <c r="C32" s="68" t="s">
        <v>41</v>
      </c>
      <c r="D32" s="85">
        <v>1441</v>
      </c>
      <c r="E32" s="86">
        <v>550.5</v>
      </c>
      <c r="F32" s="428"/>
      <c r="G32" s="431"/>
      <c r="H32" s="85">
        <v>491</v>
      </c>
      <c r="I32" s="86">
        <v>576.5</v>
      </c>
      <c r="J32" s="428"/>
      <c r="K32" s="431"/>
      <c r="L32" s="85"/>
      <c r="M32" s="86"/>
      <c r="N32" s="428"/>
      <c r="O32" s="431"/>
      <c r="P32" s="85"/>
      <c r="Q32" s="86"/>
      <c r="R32" s="428"/>
      <c r="S32" s="431"/>
      <c r="T32" s="85">
        <v>570</v>
      </c>
      <c r="U32" s="99">
        <v>0</v>
      </c>
      <c r="V32" s="434"/>
      <c r="W32" s="431"/>
    </row>
    <row r="33" spans="1:23" ht="12.75" customHeight="1" thickBot="1" x14ac:dyDescent="0.3">
      <c r="A33" s="80">
        <v>30</v>
      </c>
      <c r="B33" s="605" t="s">
        <v>82</v>
      </c>
      <c r="C33" s="87" t="s">
        <v>52</v>
      </c>
      <c r="D33" s="90">
        <v>45</v>
      </c>
      <c r="E33" s="88">
        <v>0</v>
      </c>
      <c r="F33" s="429"/>
      <c r="G33" s="432"/>
      <c r="H33" s="90">
        <v>1468.5</v>
      </c>
      <c r="I33" s="88">
        <v>472</v>
      </c>
      <c r="J33" s="429"/>
      <c r="K33" s="432"/>
      <c r="L33" s="90">
        <v>67</v>
      </c>
      <c r="M33" s="88">
        <v>0</v>
      </c>
      <c r="N33" s="429"/>
      <c r="O33" s="432"/>
      <c r="P33" s="90">
        <v>1099</v>
      </c>
      <c r="Q33" s="88">
        <v>0</v>
      </c>
      <c r="R33" s="429"/>
      <c r="S33" s="432"/>
      <c r="T33" s="90">
        <v>194</v>
      </c>
      <c r="U33" s="88">
        <v>196</v>
      </c>
      <c r="V33" s="435"/>
      <c r="W33" s="432"/>
    </row>
    <row r="34" spans="1:23" ht="12.75" customHeight="1" x14ac:dyDescent="0.25">
      <c r="A34" s="80">
        <v>31</v>
      </c>
      <c r="B34" s="603" t="s">
        <v>80</v>
      </c>
      <c r="C34" s="70" t="s">
        <v>6</v>
      </c>
      <c r="D34" s="95">
        <v>3973</v>
      </c>
      <c r="E34" s="93">
        <v>4086.5</v>
      </c>
      <c r="F34" s="427">
        <f>D34+E34+D35+E35+D36+E36+D37+E37+D38+E38+D39+E39+D40+E40+D41+E41+D42+E42</f>
        <v>31656</v>
      </c>
      <c r="G34" s="430">
        <v>2</v>
      </c>
      <c r="H34" s="95">
        <v>4151</v>
      </c>
      <c r="I34" s="93">
        <v>1626</v>
      </c>
      <c r="J34" s="598">
        <f>H34+I34+H35+I35+H36+I36+H37+I37+H38+I38+H39+I39+H40+I40+H41+I41+H42+I42</f>
        <v>28915</v>
      </c>
      <c r="K34" s="430">
        <v>1</v>
      </c>
      <c r="L34" s="95">
        <v>2955</v>
      </c>
      <c r="M34" s="93">
        <v>3169</v>
      </c>
      <c r="N34" s="427">
        <f>L34+M34+L35+M35+L36+M36+L37+M37+L38+M38+L39+M39+L40+M40+L41+M41+L42+M42</f>
        <v>24227.5</v>
      </c>
      <c r="O34" s="430">
        <v>1</v>
      </c>
      <c r="P34" s="95">
        <v>1887</v>
      </c>
      <c r="Q34" s="93">
        <v>1922</v>
      </c>
      <c r="R34" s="427">
        <f>P34+Q34+P35+Q35+P36+Q36+P37+Q37+P38+Q38+P39+Q39+P40+Q40+P41+Q41+P42+Q42</f>
        <v>19982</v>
      </c>
      <c r="S34" s="430">
        <v>1</v>
      </c>
      <c r="T34" s="95">
        <v>1123</v>
      </c>
      <c r="U34" s="93">
        <v>1006</v>
      </c>
      <c r="V34" s="433">
        <f>T34+U34+T35+U35+T36+U36+T37+U37+T38+U38+T39+U39+T40+U40+T41+U41+T42+U42</f>
        <v>11282</v>
      </c>
      <c r="W34" s="430">
        <v>2</v>
      </c>
    </row>
    <row r="35" spans="1:23" ht="12.75" customHeight="1" x14ac:dyDescent="0.25">
      <c r="A35" s="80">
        <v>32</v>
      </c>
      <c r="B35" s="604" t="s">
        <v>80</v>
      </c>
      <c r="C35" s="65" t="s">
        <v>10</v>
      </c>
      <c r="D35" s="85">
        <v>5106</v>
      </c>
      <c r="E35" s="86">
        <v>3429</v>
      </c>
      <c r="F35" s="428"/>
      <c r="G35" s="431"/>
      <c r="H35" s="85">
        <v>4196</v>
      </c>
      <c r="I35" s="86">
        <v>4357</v>
      </c>
      <c r="J35" s="599"/>
      <c r="K35" s="431"/>
      <c r="L35" s="85">
        <v>1250</v>
      </c>
      <c r="M35" s="86">
        <v>1524</v>
      </c>
      <c r="N35" s="428"/>
      <c r="O35" s="431"/>
      <c r="P35" s="85">
        <v>1586</v>
      </c>
      <c r="Q35" s="86">
        <v>1270</v>
      </c>
      <c r="R35" s="428"/>
      <c r="S35" s="431"/>
      <c r="T35" s="85"/>
      <c r="U35" s="86"/>
      <c r="V35" s="434"/>
      <c r="W35" s="431"/>
    </row>
    <row r="36" spans="1:23" ht="12.75" customHeight="1" x14ac:dyDescent="0.25">
      <c r="A36" s="80">
        <v>33</v>
      </c>
      <c r="B36" s="604" t="s">
        <v>80</v>
      </c>
      <c r="C36" s="65" t="s">
        <v>11</v>
      </c>
      <c r="D36" s="85">
        <v>2188.5</v>
      </c>
      <c r="E36" s="86">
        <v>3891</v>
      </c>
      <c r="F36" s="428"/>
      <c r="G36" s="431"/>
      <c r="H36" s="85">
        <v>4020.5</v>
      </c>
      <c r="I36" s="86">
        <v>2371</v>
      </c>
      <c r="J36" s="599"/>
      <c r="K36" s="431"/>
      <c r="L36" s="85">
        <v>2628</v>
      </c>
      <c r="M36" s="86">
        <v>1507</v>
      </c>
      <c r="N36" s="428"/>
      <c r="O36" s="431"/>
      <c r="P36" s="85">
        <v>2008</v>
      </c>
      <c r="Q36" s="99">
        <v>2016</v>
      </c>
      <c r="R36" s="428"/>
      <c r="S36" s="431"/>
      <c r="T36" s="85"/>
      <c r="U36" s="99"/>
      <c r="V36" s="434"/>
      <c r="W36" s="431"/>
    </row>
    <row r="37" spans="1:23" ht="12.75" customHeight="1" x14ac:dyDescent="0.25">
      <c r="A37" s="80">
        <v>34</v>
      </c>
      <c r="B37" s="604" t="s">
        <v>80</v>
      </c>
      <c r="C37" s="65" t="s">
        <v>17</v>
      </c>
      <c r="D37" s="85">
        <v>2127.5</v>
      </c>
      <c r="E37" s="86">
        <v>155</v>
      </c>
      <c r="F37" s="428"/>
      <c r="G37" s="431"/>
      <c r="H37" s="85">
        <v>714</v>
      </c>
      <c r="I37" s="86">
        <v>2063.5</v>
      </c>
      <c r="J37" s="599"/>
      <c r="K37" s="431"/>
      <c r="L37" s="85">
        <v>2374</v>
      </c>
      <c r="M37" s="86">
        <v>2539</v>
      </c>
      <c r="N37" s="428"/>
      <c r="O37" s="431"/>
      <c r="P37" s="85">
        <v>1729</v>
      </c>
      <c r="Q37" s="86">
        <v>1731</v>
      </c>
      <c r="R37" s="428"/>
      <c r="S37" s="431"/>
      <c r="T37" s="85">
        <v>1241</v>
      </c>
      <c r="U37" s="86">
        <v>881</v>
      </c>
      <c r="V37" s="434"/>
      <c r="W37" s="431"/>
    </row>
    <row r="38" spans="1:23" ht="12.75" customHeight="1" x14ac:dyDescent="0.25">
      <c r="A38" s="80">
        <v>35</v>
      </c>
      <c r="B38" s="604" t="s">
        <v>80</v>
      </c>
      <c r="C38" s="67" t="s">
        <v>8</v>
      </c>
      <c r="D38" s="85">
        <v>3117</v>
      </c>
      <c r="E38" s="86">
        <v>1200</v>
      </c>
      <c r="F38" s="428"/>
      <c r="G38" s="431"/>
      <c r="H38" s="85">
        <v>1730.5</v>
      </c>
      <c r="I38" s="86">
        <v>0</v>
      </c>
      <c r="J38" s="599"/>
      <c r="K38" s="431"/>
      <c r="L38" s="85">
        <v>1255.5</v>
      </c>
      <c r="M38" s="86">
        <v>920.5</v>
      </c>
      <c r="N38" s="428"/>
      <c r="O38" s="431"/>
      <c r="P38" s="85">
        <v>1348</v>
      </c>
      <c r="Q38" s="99">
        <v>1982</v>
      </c>
      <c r="R38" s="428"/>
      <c r="S38" s="431"/>
      <c r="T38" s="96"/>
      <c r="U38" s="86"/>
      <c r="V38" s="434"/>
      <c r="W38" s="431"/>
    </row>
    <row r="39" spans="1:23" ht="12.75" customHeight="1" x14ac:dyDescent="0.25">
      <c r="A39" s="80">
        <v>36</v>
      </c>
      <c r="B39" s="604" t="s">
        <v>80</v>
      </c>
      <c r="C39" s="66" t="s">
        <v>130</v>
      </c>
      <c r="D39" s="85">
        <v>981.5</v>
      </c>
      <c r="E39" s="86">
        <v>264.5</v>
      </c>
      <c r="F39" s="428"/>
      <c r="G39" s="431"/>
      <c r="H39" s="85">
        <v>1543</v>
      </c>
      <c r="I39" s="86">
        <v>617</v>
      </c>
      <c r="J39" s="599"/>
      <c r="K39" s="431"/>
      <c r="L39" s="85">
        <v>306</v>
      </c>
      <c r="M39" s="86">
        <v>0</v>
      </c>
      <c r="N39" s="428"/>
      <c r="O39" s="431"/>
      <c r="P39" s="85">
        <v>147</v>
      </c>
      <c r="Q39" s="86">
        <v>0</v>
      </c>
      <c r="R39" s="428"/>
      <c r="S39" s="431"/>
      <c r="T39" s="96">
        <v>726</v>
      </c>
      <c r="U39" s="86">
        <v>738</v>
      </c>
      <c r="V39" s="434"/>
      <c r="W39" s="431"/>
    </row>
    <row r="40" spans="1:23" ht="12.75" customHeight="1" x14ac:dyDescent="0.25">
      <c r="A40" s="80">
        <v>37</v>
      </c>
      <c r="B40" s="604" t="s">
        <v>80</v>
      </c>
      <c r="C40" s="65" t="s">
        <v>9</v>
      </c>
      <c r="D40" s="85">
        <v>49</v>
      </c>
      <c r="E40" s="86">
        <v>0</v>
      </c>
      <c r="F40" s="428"/>
      <c r="G40" s="431"/>
      <c r="H40" s="85">
        <v>42.5</v>
      </c>
      <c r="I40" s="86">
        <v>113</v>
      </c>
      <c r="J40" s="599"/>
      <c r="K40" s="431"/>
      <c r="L40" s="85">
        <v>2037.5</v>
      </c>
      <c r="M40" s="86">
        <v>571</v>
      </c>
      <c r="N40" s="428"/>
      <c r="O40" s="431"/>
      <c r="P40" s="85">
        <v>564</v>
      </c>
      <c r="Q40" s="86">
        <v>637</v>
      </c>
      <c r="R40" s="428"/>
      <c r="S40" s="431"/>
      <c r="T40" s="85">
        <v>1016</v>
      </c>
      <c r="U40" s="86">
        <v>1247</v>
      </c>
      <c r="V40" s="434"/>
      <c r="W40" s="431"/>
    </row>
    <row r="41" spans="1:23" ht="12.75" customHeight="1" x14ac:dyDescent="0.25">
      <c r="A41" s="80">
        <v>38</v>
      </c>
      <c r="B41" s="604" t="s">
        <v>80</v>
      </c>
      <c r="C41" s="68" t="s">
        <v>31</v>
      </c>
      <c r="D41" s="85">
        <v>479.5</v>
      </c>
      <c r="E41" s="86">
        <v>308</v>
      </c>
      <c r="F41" s="428"/>
      <c r="G41" s="431"/>
      <c r="H41" s="85">
        <v>0</v>
      </c>
      <c r="I41" s="86">
        <v>1370</v>
      </c>
      <c r="J41" s="599"/>
      <c r="K41" s="431"/>
      <c r="L41" s="85">
        <v>0</v>
      </c>
      <c r="M41" s="86">
        <v>1191</v>
      </c>
      <c r="N41" s="428"/>
      <c r="O41" s="431"/>
      <c r="P41" s="85">
        <v>0</v>
      </c>
      <c r="Q41" s="86">
        <v>558</v>
      </c>
      <c r="R41" s="428"/>
      <c r="S41" s="431"/>
      <c r="T41" s="85">
        <v>825</v>
      </c>
      <c r="U41" s="86">
        <v>824</v>
      </c>
      <c r="V41" s="434"/>
      <c r="W41" s="431"/>
    </row>
    <row r="42" spans="1:23" ht="12.75" customHeight="1" thickBot="1" x14ac:dyDescent="0.3">
      <c r="A42" s="80">
        <v>39</v>
      </c>
      <c r="B42" s="610" t="s">
        <v>80</v>
      </c>
      <c r="C42" s="87" t="s">
        <v>53</v>
      </c>
      <c r="D42" s="90">
        <v>0</v>
      </c>
      <c r="E42" s="88">
        <v>300</v>
      </c>
      <c r="F42" s="429"/>
      <c r="G42" s="432"/>
      <c r="H42" s="90"/>
      <c r="I42" s="88"/>
      <c r="J42" s="600"/>
      <c r="K42" s="432"/>
      <c r="L42" s="90"/>
      <c r="M42" s="88"/>
      <c r="N42" s="429"/>
      <c r="O42" s="432"/>
      <c r="P42" s="90">
        <v>597</v>
      </c>
      <c r="Q42" s="88">
        <v>0</v>
      </c>
      <c r="R42" s="429"/>
      <c r="S42" s="432"/>
      <c r="T42" s="90">
        <v>882</v>
      </c>
      <c r="U42" s="88">
        <v>773</v>
      </c>
      <c r="V42" s="435"/>
      <c r="W42" s="432"/>
    </row>
    <row r="43" spans="1:23" ht="12.75" customHeight="1" x14ac:dyDescent="0.25">
      <c r="A43" s="91">
        <v>40</v>
      </c>
      <c r="B43" s="79" t="s">
        <v>83</v>
      </c>
      <c r="C43" s="606" t="s">
        <v>19</v>
      </c>
      <c r="D43" s="95">
        <v>1524.5</v>
      </c>
      <c r="E43" s="93">
        <v>103</v>
      </c>
      <c r="F43" s="427">
        <f>D43+E43+D45+E45+D46+E46</f>
        <v>1627.5</v>
      </c>
      <c r="G43" s="430">
        <v>6</v>
      </c>
      <c r="H43" s="95">
        <v>134</v>
      </c>
      <c r="I43" s="93">
        <v>0</v>
      </c>
      <c r="J43" s="427">
        <f>H43+I43+H45+I45+H46+I46</f>
        <v>134</v>
      </c>
      <c r="K43" s="430">
        <v>6</v>
      </c>
      <c r="L43" s="95">
        <v>86</v>
      </c>
      <c r="M43" s="93">
        <v>66</v>
      </c>
      <c r="N43" s="427">
        <f>L43+M43+L44+M44+L45+M45+L46+M46</f>
        <v>1982.5</v>
      </c>
      <c r="O43" s="430">
        <v>6</v>
      </c>
      <c r="P43" s="95">
        <v>667</v>
      </c>
      <c r="Q43" s="93">
        <v>576</v>
      </c>
      <c r="R43" s="427">
        <f>P43+Q43+P44+Q44+P45+Q45+P46+Q46</f>
        <v>2802</v>
      </c>
      <c r="S43" s="430">
        <v>6</v>
      </c>
      <c r="T43" s="95">
        <v>182</v>
      </c>
      <c r="U43" s="93">
        <v>0</v>
      </c>
      <c r="V43" s="427">
        <f>T43+U43+T44+U44+T45+U45+T46+U46</f>
        <v>661</v>
      </c>
      <c r="W43" s="430">
        <v>5</v>
      </c>
    </row>
    <row r="44" spans="1:23" ht="12.75" customHeight="1" x14ac:dyDescent="0.25">
      <c r="A44" s="91">
        <v>41</v>
      </c>
      <c r="B44" s="80" t="s">
        <v>83</v>
      </c>
      <c r="C44" s="607" t="s">
        <v>143</v>
      </c>
      <c r="D44" s="601"/>
      <c r="E44" s="602"/>
      <c r="F44" s="428"/>
      <c r="G44" s="431"/>
      <c r="H44" s="601"/>
      <c r="I44" s="602"/>
      <c r="J44" s="428"/>
      <c r="K44" s="431"/>
      <c r="L44" s="601">
        <v>50</v>
      </c>
      <c r="M44" s="602">
        <v>54</v>
      </c>
      <c r="N44" s="428"/>
      <c r="O44" s="431"/>
      <c r="P44" s="601"/>
      <c r="Q44" s="602"/>
      <c r="R44" s="428"/>
      <c r="S44" s="431"/>
      <c r="T44" s="601"/>
      <c r="U44" s="602"/>
      <c r="V44" s="428"/>
      <c r="W44" s="431"/>
    </row>
    <row r="45" spans="1:23" ht="12.75" customHeight="1" x14ac:dyDescent="0.25">
      <c r="A45" s="91">
        <v>42</v>
      </c>
      <c r="B45" s="80" t="s">
        <v>83</v>
      </c>
      <c r="C45" s="608" t="s">
        <v>26</v>
      </c>
      <c r="D45" s="85"/>
      <c r="E45" s="86"/>
      <c r="F45" s="428"/>
      <c r="G45" s="431"/>
      <c r="H45" s="85"/>
      <c r="I45" s="86"/>
      <c r="J45" s="428"/>
      <c r="K45" s="431"/>
      <c r="L45" s="85">
        <v>1042</v>
      </c>
      <c r="M45" s="86">
        <v>149</v>
      </c>
      <c r="N45" s="428"/>
      <c r="O45" s="431"/>
      <c r="P45" s="85">
        <v>334</v>
      </c>
      <c r="Q45" s="86">
        <v>244</v>
      </c>
      <c r="R45" s="428"/>
      <c r="S45" s="431"/>
      <c r="T45" s="85"/>
      <c r="U45" s="86"/>
      <c r="V45" s="428"/>
      <c r="W45" s="431"/>
    </row>
    <row r="46" spans="1:23" ht="12.75" customHeight="1" thickBot="1" x14ac:dyDescent="0.3">
      <c r="A46" s="92">
        <v>43</v>
      </c>
      <c r="B46" s="81" t="s">
        <v>83</v>
      </c>
      <c r="C46" s="609" t="s">
        <v>76</v>
      </c>
      <c r="D46" s="90"/>
      <c r="E46" s="88"/>
      <c r="F46" s="429"/>
      <c r="G46" s="432"/>
      <c r="H46" s="90"/>
      <c r="I46" s="88"/>
      <c r="J46" s="429"/>
      <c r="K46" s="432"/>
      <c r="L46" s="90">
        <v>88</v>
      </c>
      <c r="M46" s="88">
        <v>447.5</v>
      </c>
      <c r="N46" s="429"/>
      <c r="O46" s="432"/>
      <c r="P46" s="90">
        <v>981</v>
      </c>
      <c r="Q46" s="88">
        <v>0</v>
      </c>
      <c r="R46" s="429"/>
      <c r="S46" s="432"/>
      <c r="T46" s="90">
        <v>294</v>
      </c>
      <c r="U46" s="88">
        <v>185</v>
      </c>
      <c r="V46" s="429"/>
      <c r="W46" s="432"/>
    </row>
  </sheetData>
  <sortState ref="B4:AS44">
    <sortCondition descending="1" ref="B4:B44"/>
  </sortState>
  <mergeCells count="73">
    <mergeCell ref="V26:V33"/>
    <mergeCell ref="W26:W33"/>
    <mergeCell ref="V34:V42"/>
    <mergeCell ref="W34:W42"/>
    <mergeCell ref="V43:V46"/>
    <mergeCell ref="W43:W46"/>
    <mergeCell ref="V4:V12"/>
    <mergeCell ref="W4:W12"/>
    <mergeCell ref="V13:V18"/>
    <mergeCell ref="W13:W18"/>
    <mergeCell ref="V19:V25"/>
    <mergeCell ref="W19:W25"/>
    <mergeCell ref="R26:R33"/>
    <mergeCell ref="S26:S33"/>
    <mergeCell ref="R34:R42"/>
    <mergeCell ref="S34:S42"/>
    <mergeCell ref="R43:R46"/>
    <mergeCell ref="S43:S46"/>
    <mergeCell ref="R4:R12"/>
    <mergeCell ref="S4:S12"/>
    <mergeCell ref="R13:R18"/>
    <mergeCell ref="S13:S18"/>
    <mergeCell ref="R19:R25"/>
    <mergeCell ref="S19:S25"/>
    <mergeCell ref="N26:N33"/>
    <mergeCell ref="O26:O33"/>
    <mergeCell ref="N34:N42"/>
    <mergeCell ref="O34:O42"/>
    <mergeCell ref="N43:N46"/>
    <mergeCell ref="O43:O46"/>
    <mergeCell ref="N4:N12"/>
    <mergeCell ref="O4:O12"/>
    <mergeCell ref="N13:N18"/>
    <mergeCell ref="O13:O18"/>
    <mergeCell ref="N19:N25"/>
    <mergeCell ref="O19:O25"/>
    <mergeCell ref="K26:K33"/>
    <mergeCell ref="J34:J42"/>
    <mergeCell ref="K34:K42"/>
    <mergeCell ref="J43:J46"/>
    <mergeCell ref="K43:K46"/>
    <mergeCell ref="K4:K12"/>
    <mergeCell ref="J13:J18"/>
    <mergeCell ref="K13:K18"/>
    <mergeCell ref="J19:J25"/>
    <mergeCell ref="K19:K25"/>
    <mergeCell ref="F43:F46"/>
    <mergeCell ref="G43:G46"/>
    <mergeCell ref="F34:F42"/>
    <mergeCell ref="G34:G42"/>
    <mergeCell ref="J4:J12"/>
    <mergeCell ref="J26:J33"/>
    <mergeCell ref="F19:F25"/>
    <mergeCell ref="G19:G25"/>
    <mergeCell ref="F26:F33"/>
    <mergeCell ref="G26:G33"/>
    <mergeCell ref="B1:B3"/>
    <mergeCell ref="F4:F12"/>
    <mergeCell ref="G4:G12"/>
    <mergeCell ref="F13:F18"/>
    <mergeCell ref="G13:G18"/>
    <mergeCell ref="R2:S2"/>
    <mergeCell ref="V2:W2"/>
    <mergeCell ref="H1:K1"/>
    <mergeCell ref="L1:O1"/>
    <mergeCell ref="P1:S1"/>
    <mergeCell ref="T1:W1"/>
    <mergeCell ref="N2:O2"/>
    <mergeCell ref="A1:A3"/>
    <mergeCell ref="C1:C3"/>
    <mergeCell ref="D1:G1"/>
    <mergeCell ref="F2:G2"/>
    <mergeCell ref="J2:K2"/>
  </mergeCells>
  <pageMargins left="0.39370078740157483" right="0" top="0" bottom="0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5"/>
  <sheetViews>
    <sheetView workbookViewId="0">
      <selection activeCell="B22" sqref="B22"/>
    </sheetView>
  </sheetViews>
  <sheetFormatPr defaultRowHeight="18.75" x14ac:dyDescent="0.3"/>
  <cols>
    <col min="1" max="1" width="5.140625" customWidth="1"/>
    <col min="2" max="2" width="29.42578125" customWidth="1"/>
    <col min="3" max="13" width="3.85546875" customWidth="1"/>
    <col min="14" max="14" width="5" customWidth="1"/>
    <col min="15" max="25" width="3.85546875" customWidth="1"/>
    <col min="26" max="26" width="5" customWidth="1"/>
    <col min="27" max="37" width="3.85546875" customWidth="1"/>
    <col min="38" max="38" width="5" customWidth="1"/>
    <col min="39" max="48" width="3.85546875" customWidth="1"/>
    <col min="49" max="49" width="5" customWidth="1"/>
    <col min="50" max="59" width="3.85546875" customWidth="1"/>
    <col min="60" max="60" width="5" style="349" customWidth="1"/>
    <col min="61" max="61" width="9.5703125" style="568" customWidth="1"/>
    <col min="62" max="62" width="5.5703125" style="595" customWidth="1"/>
  </cols>
  <sheetData>
    <row r="1" spans="1:62" s="36" customFormat="1" ht="27.75" customHeight="1" x14ac:dyDescent="0.25">
      <c r="A1" s="438" t="s">
        <v>46</v>
      </c>
      <c r="B1" s="420" t="s">
        <v>42</v>
      </c>
      <c r="C1" s="440" t="s">
        <v>68</v>
      </c>
      <c r="D1" s="441"/>
      <c r="E1" s="441"/>
      <c r="F1" s="441"/>
      <c r="G1" s="441"/>
      <c r="H1" s="441" t="s">
        <v>69</v>
      </c>
      <c r="I1" s="441"/>
      <c r="J1" s="441"/>
      <c r="K1" s="441"/>
      <c r="L1" s="441"/>
      <c r="M1" s="437" t="s">
        <v>95</v>
      </c>
      <c r="N1" s="436" t="s">
        <v>157</v>
      </c>
      <c r="O1" s="442" t="s">
        <v>66</v>
      </c>
      <c r="P1" s="441"/>
      <c r="Q1" s="441"/>
      <c r="R1" s="441"/>
      <c r="S1" s="441"/>
      <c r="T1" s="441" t="s">
        <v>67</v>
      </c>
      <c r="U1" s="441"/>
      <c r="V1" s="441"/>
      <c r="W1" s="441"/>
      <c r="X1" s="441"/>
      <c r="Y1" s="437" t="s">
        <v>95</v>
      </c>
      <c r="Z1" s="436" t="s">
        <v>157</v>
      </c>
      <c r="AA1" s="440" t="s">
        <v>125</v>
      </c>
      <c r="AB1" s="441"/>
      <c r="AC1" s="441"/>
      <c r="AD1" s="441"/>
      <c r="AE1" s="441"/>
      <c r="AF1" s="441" t="s">
        <v>123</v>
      </c>
      <c r="AG1" s="441"/>
      <c r="AH1" s="441"/>
      <c r="AI1" s="441"/>
      <c r="AJ1" s="441"/>
      <c r="AK1" s="437" t="s">
        <v>95</v>
      </c>
      <c r="AL1" s="436" t="s">
        <v>157</v>
      </c>
      <c r="AM1" s="565" t="s">
        <v>124</v>
      </c>
      <c r="AN1" s="566"/>
      <c r="AO1" s="566"/>
      <c r="AP1" s="442"/>
      <c r="AQ1" s="567" t="s">
        <v>126</v>
      </c>
      <c r="AR1" s="566"/>
      <c r="AS1" s="566"/>
      <c r="AT1" s="442"/>
      <c r="AU1" s="437" t="s">
        <v>151</v>
      </c>
      <c r="AV1" s="437" t="s">
        <v>95</v>
      </c>
      <c r="AW1" s="436" t="s">
        <v>157</v>
      </c>
      <c r="AX1" s="442" t="s">
        <v>155</v>
      </c>
      <c r="AY1" s="442"/>
      <c r="AZ1" s="442"/>
      <c r="BA1" s="442"/>
      <c r="BB1" s="441"/>
      <c r="BC1" s="441" t="s">
        <v>156</v>
      </c>
      <c r="BD1" s="441"/>
      <c r="BE1" s="441"/>
      <c r="BF1" s="441"/>
      <c r="BG1" s="441"/>
      <c r="BH1" s="436" t="s">
        <v>157</v>
      </c>
      <c r="BI1" s="590" t="s">
        <v>158</v>
      </c>
      <c r="BJ1" s="590" t="s">
        <v>159</v>
      </c>
    </row>
    <row r="2" spans="1:62" s="36" customFormat="1" ht="93" thickBot="1" x14ac:dyDescent="0.3">
      <c r="A2" s="439"/>
      <c r="B2" s="421"/>
      <c r="C2" s="581" t="s">
        <v>120</v>
      </c>
      <c r="D2" s="582" t="s">
        <v>121</v>
      </c>
      <c r="E2" s="582" t="s">
        <v>152</v>
      </c>
      <c r="F2" s="582" t="s">
        <v>153</v>
      </c>
      <c r="G2" s="582" t="s">
        <v>122</v>
      </c>
      <c r="H2" s="582" t="s">
        <v>120</v>
      </c>
      <c r="I2" s="582" t="s">
        <v>121</v>
      </c>
      <c r="J2" s="582" t="s">
        <v>152</v>
      </c>
      <c r="K2" s="582" t="s">
        <v>153</v>
      </c>
      <c r="L2" s="582" t="s">
        <v>122</v>
      </c>
      <c r="M2" s="583"/>
      <c r="N2" s="443"/>
      <c r="O2" s="413" t="s">
        <v>120</v>
      </c>
      <c r="P2" s="582" t="s">
        <v>121</v>
      </c>
      <c r="Q2" s="582" t="s">
        <v>152</v>
      </c>
      <c r="R2" s="582" t="s">
        <v>153</v>
      </c>
      <c r="S2" s="582" t="s">
        <v>122</v>
      </c>
      <c r="T2" s="582" t="s">
        <v>120</v>
      </c>
      <c r="U2" s="582" t="s">
        <v>121</v>
      </c>
      <c r="V2" s="582" t="s">
        <v>152</v>
      </c>
      <c r="W2" s="582" t="s">
        <v>153</v>
      </c>
      <c r="X2" s="582" t="s">
        <v>122</v>
      </c>
      <c r="Y2" s="583"/>
      <c r="Z2" s="443"/>
      <c r="AA2" s="581" t="s">
        <v>120</v>
      </c>
      <c r="AB2" s="582" t="s">
        <v>121</v>
      </c>
      <c r="AC2" s="582" t="s">
        <v>152</v>
      </c>
      <c r="AD2" s="582" t="s">
        <v>154</v>
      </c>
      <c r="AE2" s="582" t="s">
        <v>122</v>
      </c>
      <c r="AF2" s="582" t="s">
        <v>120</v>
      </c>
      <c r="AG2" s="582" t="s">
        <v>121</v>
      </c>
      <c r="AH2" s="582" t="s">
        <v>152</v>
      </c>
      <c r="AI2" s="582" t="s">
        <v>154</v>
      </c>
      <c r="AJ2" s="582" t="s">
        <v>122</v>
      </c>
      <c r="AK2" s="583"/>
      <c r="AL2" s="443"/>
      <c r="AM2" s="581" t="s">
        <v>120</v>
      </c>
      <c r="AN2" s="582" t="s">
        <v>121</v>
      </c>
      <c r="AO2" s="582" t="s">
        <v>152</v>
      </c>
      <c r="AP2" s="582" t="s">
        <v>154</v>
      </c>
      <c r="AQ2" s="582" t="s">
        <v>120</v>
      </c>
      <c r="AR2" s="582" t="s">
        <v>121</v>
      </c>
      <c r="AS2" s="582" t="s">
        <v>152</v>
      </c>
      <c r="AT2" s="582" t="s">
        <v>154</v>
      </c>
      <c r="AU2" s="583"/>
      <c r="AV2" s="583"/>
      <c r="AW2" s="443"/>
      <c r="AX2" s="413" t="s">
        <v>120</v>
      </c>
      <c r="AY2" s="582" t="s">
        <v>121</v>
      </c>
      <c r="AZ2" s="582" t="s">
        <v>152</v>
      </c>
      <c r="BA2" s="582" t="s">
        <v>154</v>
      </c>
      <c r="BB2" s="582" t="s">
        <v>122</v>
      </c>
      <c r="BC2" s="582" t="s">
        <v>120</v>
      </c>
      <c r="BD2" s="582" t="s">
        <v>121</v>
      </c>
      <c r="BE2" s="582" t="s">
        <v>152</v>
      </c>
      <c r="BF2" s="582" t="s">
        <v>154</v>
      </c>
      <c r="BG2" s="582" t="s">
        <v>122</v>
      </c>
      <c r="BH2" s="443"/>
      <c r="BI2" s="591"/>
      <c r="BJ2" s="591"/>
    </row>
    <row r="3" spans="1:62" ht="15.75" customHeight="1" x14ac:dyDescent="0.3">
      <c r="A3" s="79">
        <v>1</v>
      </c>
      <c r="B3" s="405" t="s">
        <v>0</v>
      </c>
      <c r="C3" s="360">
        <v>449</v>
      </c>
      <c r="D3" s="359">
        <v>521</v>
      </c>
      <c r="E3" s="359">
        <v>457</v>
      </c>
      <c r="F3" s="359">
        <v>420</v>
      </c>
      <c r="G3" s="359">
        <v>420</v>
      </c>
      <c r="H3" s="359">
        <v>538</v>
      </c>
      <c r="I3" s="359">
        <v>546</v>
      </c>
      <c r="J3" s="359">
        <v>508</v>
      </c>
      <c r="K3" s="359">
        <v>450</v>
      </c>
      <c r="L3" s="359">
        <v>290</v>
      </c>
      <c r="M3" s="361">
        <v>420</v>
      </c>
      <c r="N3" s="570">
        <f>M3+L3+K3+J3+I3+H3+G3+F3+E3+D3+C3</f>
        <v>5019</v>
      </c>
      <c r="O3" s="358">
        <v>558</v>
      </c>
      <c r="P3" s="359">
        <v>555</v>
      </c>
      <c r="Q3" s="359">
        <v>515</v>
      </c>
      <c r="R3" s="359">
        <v>450</v>
      </c>
      <c r="S3" s="359">
        <v>450</v>
      </c>
      <c r="T3" s="359">
        <v>436</v>
      </c>
      <c r="U3" s="359">
        <v>476</v>
      </c>
      <c r="V3" s="359">
        <v>398</v>
      </c>
      <c r="W3" s="359">
        <v>360</v>
      </c>
      <c r="X3" s="359">
        <v>450</v>
      </c>
      <c r="Y3" s="361">
        <v>450</v>
      </c>
      <c r="Z3" s="579">
        <f>Y3+X3+W3+V3+U3+T3+S3+R3+Q3+P3+O3</f>
        <v>5098</v>
      </c>
      <c r="AA3" s="360">
        <v>411</v>
      </c>
      <c r="AB3" s="359">
        <v>408</v>
      </c>
      <c r="AC3" s="359">
        <v>414</v>
      </c>
      <c r="AD3" s="359">
        <v>450</v>
      </c>
      <c r="AE3" s="359">
        <v>420</v>
      </c>
      <c r="AF3" s="359">
        <v>395</v>
      </c>
      <c r="AG3" s="359">
        <v>422</v>
      </c>
      <c r="AH3" s="359">
        <v>419</v>
      </c>
      <c r="AI3" s="359">
        <v>420</v>
      </c>
      <c r="AJ3" s="359">
        <v>330</v>
      </c>
      <c r="AK3" s="362">
        <v>450</v>
      </c>
      <c r="AL3" s="580">
        <f>AK3+AJ3+AI3+AH3+AG3+AF3+AE3+AD3+AC3+AB3+AA3</f>
        <v>4539</v>
      </c>
      <c r="AM3" s="358">
        <v>470</v>
      </c>
      <c r="AN3" s="359">
        <v>452</v>
      </c>
      <c r="AO3" s="359">
        <v>402</v>
      </c>
      <c r="AP3" s="359">
        <v>450</v>
      </c>
      <c r="AQ3" s="359">
        <v>438</v>
      </c>
      <c r="AR3" s="359">
        <v>448</v>
      </c>
      <c r="AS3" s="361">
        <v>386</v>
      </c>
      <c r="AT3" s="361">
        <v>210</v>
      </c>
      <c r="AU3" s="361">
        <v>230</v>
      </c>
      <c r="AV3" s="361">
        <v>450</v>
      </c>
      <c r="AW3" s="570">
        <f>AV3+AU3+AT3+AS3+AR3+AQ3+AP3+AO3+AN3+AM3</f>
        <v>3936</v>
      </c>
      <c r="AX3" s="358">
        <v>283</v>
      </c>
      <c r="AY3" s="358">
        <v>308</v>
      </c>
      <c r="AZ3" s="358">
        <v>366</v>
      </c>
      <c r="BA3" s="358">
        <v>390</v>
      </c>
      <c r="BB3" s="359">
        <v>250</v>
      </c>
      <c r="BC3" s="359">
        <v>374</v>
      </c>
      <c r="BD3" s="359">
        <v>364</v>
      </c>
      <c r="BE3" s="361">
        <v>390</v>
      </c>
      <c r="BF3" s="361">
        <v>390</v>
      </c>
      <c r="BG3" s="361">
        <v>290</v>
      </c>
      <c r="BH3" s="570">
        <f>BG3+BF3+BE3+BD3+BC3+BB3+BA3+AZ3+AY3+AX3</f>
        <v>3405</v>
      </c>
      <c r="BI3" s="587">
        <f>N3+Z3+AL3+AW3+BH3</f>
        <v>21997</v>
      </c>
      <c r="BJ3" s="592">
        <v>1</v>
      </c>
    </row>
    <row r="4" spans="1:62" ht="15.75" customHeight="1" x14ac:dyDescent="0.3">
      <c r="A4" s="80">
        <v>2</v>
      </c>
      <c r="B4" s="406" t="s">
        <v>16</v>
      </c>
      <c r="C4" s="52">
        <v>491</v>
      </c>
      <c r="D4" s="15">
        <v>491</v>
      </c>
      <c r="E4" s="15">
        <v>512</v>
      </c>
      <c r="F4" s="15">
        <v>450</v>
      </c>
      <c r="G4" s="15">
        <v>450</v>
      </c>
      <c r="H4" s="15">
        <v>416</v>
      </c>
      <c r="I4" s="15">
        <v>499</v>
      </c>
      <c r="J4" s="15">
        <v>486</v>
      </c>
      <c r="K4" s="15">
        <v>420</v>
      </c>
      <c r="L4" s="15">
        <v>390</v>
      </c>
      <c r="M4" s="21">
        <v>390</v>
      </c>
      <c r="N4" s="569">
        <f>M4+L4+K4+J4+I4+H4+G4+F4+E4+D4+C4</f>
        <v>4995</v>
      </c>
      <c r="O4" s="193">
        <v>301</v>
      </c>
      <c r="P4" s="15">
        <v>479</v>
      </c>
      <c r="Q4" s="15">
        <v>425</v>
      </c>
      <c r="R4" s="15">
        <v>420</v>
      </c>
      <c r="S4" s="15">
        <v>360</v>
      </c>
      <c r="T4" s="15">
        <v>542</v>
      </c>
      <c r="U4" s="15">
        <v>540</v>
      </c>
      <c r="V4" s="15">
        <v>554</v>
      </c>
      <c r="W4" s="15">
        <v>330</v>
      </c>
      <c r="X4" s="15">
        <v>420</v>
      </c>
      <c r="Y4" s="21">
        <v>420</v>
      </c>
      <c r="Z4" s="575">
        <f>Y4+X4+W4+V4+U4+T4+S4+R4+Q4+P4+O4</f>
        <v>4791</v>
      </c>
      <c r="AA4" s="52">
        <v>227</v>
      </c>
      <c r="AB4" s="15">
        <v>298</v>
      </c>
      <c r="AC4" s="15">
        <v>261</v>
      </c>
      <c r="AD4" s="15">
        <v>330</v>
      </c>
      <c r="AE4" s="15">
        <v>200</v>
      </c>
      <c r="AF4" s="15">
        <v>345</v>
      </c>
      <c r="AG4" s="15">
        <v>359</v>
      </c>
      <c r="AH4" s="15">
        <v>304</v>
      </c>
      <c r="AI4" s="15">
        <v>200</v>
      </c>
      <c r="AJ4" s="15">
        <v>450</v>
      </c>
      <c r="AK4" s="53">
        <v>330</v>
      </c>
      <c r="AL4" s="577">
        <f>AK4+AJ4+AI4+AH4+AG4+AF4+AE4+AD4+AC4+AB4+AA4</f>
        <v>3304</v>
      </c>
      <c r="AM4" s="193">
        <v>430</v>
      </c>
      <c r="AN4" s="15">
        <v>265</v>
      </c>
      <c r="AO4" s="15">
        <v>350</v>
      </c>
      <c r="AP4" s="15">
        <v>270</v>
      </c>
      <c r="AQ4" s="15">
        <v>331</v>
      </c>
      <c r="AR4" s="15">
        <v>307</v>
      </c>
      <c r="AS4" s="21">
        <v>314</v>
      </c>
      <c r="AT4" s="21">
        <v>330</v>
      </c>
      <c r="AU4" s="21">
        <v>160</v>
      </c>
      <c r="AV4" s="21">
        <v>390</v>
      </c>
      <c r="AW4" s="571">
        <f>AV4+AU4+AT4+AS4+AR4+AQ4+AP4+AO4+AN4+AM4</f>
        <v>3147</v>
      </c>
      <c r="AX4" s="193">
        <v>192</v>
      </c>
      <c r="AY4" s="193">
        <v>246</v>
      </c>
      <c r="AZ4" s="193"/>
      <c r="BA4" s="193"/>
      <c r="BB4" s="15">
        <v>170</v>
      </c>
      <c r="BC4" s="15">
        <v>247</v>
      </c>
      <c r="BD4" s="15">
        <v>229</v>
      </c>
      <c r="BE4" s="21"/>
      <c r="BF4" s="21"/>
      <c r="BG4" s="21">
        <v>170</v>
      </c>
      <c r="BH4" s="571">
        <f>BG4+BF4+BE4+BD4+BC4+BB4+BA4+AZ4+AY4+AX4</f>
        <v>1254</v>
      </c>
      <c r="BI4" s="588">
        <f>N4+Z4+AL4+AW4+BH4</f>
        <v>17491</v>
      </c>
      <c r="BJ4" s="593">
        <v>2</v>
      </c>
    </row>
    <row r="5" spans="1:62" ht="15.75" customHeight="1" x14ac:dyDescent="0.3">
      <c r="A5" s="80">
        <v>3</v>
      </c>
      <c r="B5" s="406" t="s">
        <v>2</v>
      </c>
      <c r="C5" s="52">
        <v>215</v>
      </c>
      <c r="D5" s="15">
        <v>377</v>
      </c>
      <c r="E5" s="15">
        <v>275</v>
      </c>
      <c r="F5" s="15">
        <v>0</v>
      </c>
      <c r="G5" s="15">
        <v>95</v>
      </c>
      <c r="H5" s="15">
        <v>238</v>
      </c>
      <c r="I5" s="15">
        <v>265</v>
      </c>
      <c r="J5" s="15">
        <v>263</v>
      </c>
      <c r="K5" s="15">
        <v>0</v>
      </c>
      <c r="L5" s="15">
        <v>210</v>
      </c>
      <c r="M5" s="21">
        <v>200</v>
      </c>
      <c r="N5" s="569">
        <f>M5+L5+K5+J5+I5+H5+G5+F5+E5+D5+C5</f>
        <v>2138</v>
      </c>
      <c r="O5" s="193">
        <v>480</v>
      </c>
      <c r="P5" s="15">
        <v>403</v>
      </c>
      <c r="Q5" s="15">
        <v>433</v>
      </c>
      <c r="R5" s="15">
        <v>360</v>
      </c>
      <c r="S5" s="15">
        <v>270</v>
      </c>
      <c r="T5" s="15">
        <v>217</v>
      </c>
      <c r="U5" s="15">
        <v>242</v>
      </c>
      <c r="V5" s="15">
        <v>118</v>
      </c>
      <c r="W5" s="15">
        <v>0</v>
      </c>
      <c r="X5" s="15">
        <v>180</v>
      </c>
      <c r="Y5" s="21">
        <v>0</v>
      </c>
      <c r="Z5" s="575">
        <f>Y5+X5+W5+V5+U5+T5+S5+R5+Q5+P5+O5</f>
        <v>2703</v>
      </c>
      <c r="AA5" s="52">
        <v>369</v>
      </c>
      <c r="AB5" s="15">
        <v>380</v>
      </c>
      <c r="AC5" s="15">
        <v>381</v>
      </c>
      <c r="AD5" s="15">
        <v>230</v>
      </c>
      <c r="AE5" s="15">
        <v>450</v>
      </c>
      <c r="AF5" s="15">
        <v>395</v>
      </c>
      <c r="AG5" s="15">
        <v>332</v>
      </c>
      <c r="AH5" s="15">
        <v>401</v>
      </c>
      <c r="AI5" s="15">
        <v>270</v>
      </c>
      <c r="AJ5" s="15">
        <v>390</v>
      </c>
      <c r="AK5" s="53">
        <v>420</v>
      </c>
      <c r="AL5" s="577">
        <f>AK5+AJ5+AI5+AH5+AG5+AF5+AE5+AD5+AC5+AB5+AA5</f>
        <v>4018</v>
      </c>
      <c r="AM5" s="193">
        <v>324</v>
      </c>
      <c r="AN5" s="15">
        <v>468</v>
      </c>
      <c r="AO5" s="15">
        <v>348</v>
      </c>
      <c r="AP5" s="15">
        <v>390</v>
      </c>
      <c r="AQ5" s="15">
        <v>416</v>
      </c>
      <c r="AR5" s="15">
        <v>482</v>
      </c>
      <c r="AS5" s="21">
        <v>333</v>
      </c>
      <c r="AT5" s="21">
        <v>420</v>
      </c>
      <c r="AU5" s="21">
        <v>310</v>
      </c>
      <c r="AV5" s="21">
        <v>330</v>
      </c>
      <c r="AW5" s="571">
        <f>AV5+AU5+AT5+AS5+AR5+AQ5+AP5+AO5+AN5+AM5</f>
        <v>3821</v>
      </c>
      <c r="AX5" s="193">
        <v>375</v>
      </c>
      <c r="AY5" s="193">
        <v>340</v>
      </c>
      <c r="AZ5" s="193">
        <v>401</v>
      </c>
      <c r="BA5" s="193">
        <v>420</v>
      </c>
      <c r="BB5" s="15">
        <v>360</v>
      </c>
      <c r="BC5" s="15">
        <v>374</v>
      </c>
      <c r="BD5" s="15">
        <v>355</v>
      </c>
      <c r="BE5" s="21">
        <v>404</v>
      </c>
      <c r="BF5" s="21">
        <v>360</v>
      </c>
      <c r="BG5" s="21">
        <v>450</v>
      </c>
      <c r="BH5" s="571">
        <f>BG5+BF5+BE5+BD5+BC5+BB5+BA5+AZ5+AY5+AX5</f>
        <v>3839</v>
      </c>
      <c r="BI5" s="588">
        <f>N5+Z5+AL5+AW5+BH5</f>
        <v>16519</v>
      </c>
      <c r="BJ5" s="593">
        <v>3</v>
      </c>
    </row>
    <row r="6" spans="1:62" ht="15.75" customHeight="1" x14ac:dyDescent="0.3">
      <c r="A6" s="80">
        <v>4</v>
      </c>
      <c r="B6" s="406" t="s">
        <v>96</v>
      </c>
      <c r="C6" s="52">
        <v>398</v>
      </c>
      <c r="D6" s="15">
        <v>341</v>
      </c>
      <c r="E6" s="15">
        <v>416</v>
      </c>
      <c r="F6" s="15">
        <v>390</v>
      </c>
      <c r="G6" s="15">
        <v>390</v>
      </c>
      <c r="H6" s="15">
        <v>454</v>
      </c>
      <c r="I6" s="15">
        <v>439</v>
      </c>
      <c r="J6" s="15">
        <v>443</v>
      </c>
      <c r="K6" s="15">
        <v>330</v>
      </c>
      <c r="L6" s="15">
        <v>420</v>
      </c>
      <c r="M6" s="21">
        <v>310</v>
      </c>
      <c r="N6" s="569">
        <f>M6+L6+K6+J6+I6+H6+G6+F6+E6+D6+C6</f>
        <v>4331</v>
      </c>
      <c r="O6" s="193">
        <v>456</v>
      </c>
      <c r="P6" s="15">
        <v>426</v>
      </c>
      <c r="Q6" s="15">
        <v>443</v>
      </c>
      <c r="R6" s="15">
        <v>390</v>
      </c>
      <c r="S6" s="15">
        <v>420</v>
      </c>
      <c r="T6" s="15">
        <v>95</v>
      </c>
      <c r="U6" s="15">
        <v>228</v>
      </c>
      <c r="V6" s="15">
        <v>248</v>
      </c>
      <c r="W6" s="15">
        <v>0</v>
      </c>
      <c r="X6" s="15">
        <v>240</v>
      </c>
      <c r="Y6" s="21">
        <v>0</v>
      </c>
      <c r="Z6" s="575">
        <f>Y6+X6+W6+V6+U6+T6+S6+R6+Q6+P6+O6</f>
        <v>2946</v>
      </c>
      <c r="AA6" s="52">
        <v>371</v>
      </c>
      <c r="AB6" s="15">
        <v>302</v>
      </c>
      <c r="AC6" s="15">
        <v>367</v>
      </c>
      <c r="AD6" s="15">
        <v>360</v>
      </c>
      <c r="AE6" s="15">
        <v>250</v>
      </c>
      <c r="AF6" s="15">
        <v>404</v>
      </c>
      <c r="AG6" s="15">
        <v>377</v>
      </c>
      <c r="AH6" s="15">
        <v>357</v>
      </c>
      <c r="AI6" s="15">
        <v>390</v>
      </c>
      <c r="AJ6" s="15">
        <v>310</v>
      </c>
      <c r="AK6" s="53">
        <v>360</v>
      </c>
      <c r="AL6" s="577">
        <f>AK6+AJ6+AI6+AH6+AG6+AF6+AE6+AD6+AC6+AB6+AA6</f>
        <v>3848</v>
      </c>
      <c r="AM6" s="193">
        <v>354</v>
      </c>
      <c r="AN6" s="15">
        <v>342</v>
      </c>
      <c r="AO6" s="15">
        <v>321</v>
      </c>
      <c r="AP6" s="15">
        <v>360</v>
      </c>
      <c r="AQ6" s="15">
        <v>306</v>
      </c>
      <c r="AR6" s="15">
        <v>424</v>
      </c>
      <c r="AS6" s="21">
        <v>355</v>
      </c>
      <c r="AT6" s="21">
        <v>310</v>
      </c>
      <c r="AU6" s="21">
        <v>130</v>
      </c>
      <c r="AV6" s="21">
        <v>270</v>
      </c>
      <c r="AW6" s="571">
        <f>AV6+AU6+AT6+AS6+AR6+AQ6+AP6+AO6+AN6+AM6</f>
        <v>3172</v>
      </c>
      <c r="AX6" s="193">
        <v>383</v>
      </c>
      <c r="AY6" s="193">
        <v>350</v>
      </c>
      <c r="AZ6" s="193"/>
      <c r="BA6" s="193"/>
      <c r="BB6" s="15">
        <v>390</v>
      </c>
      <c r="BC6" s="15">
        <v>353</v>
      </c>
      <c r="BD6" s="15">
        <v>343</v>
      </c>
      <c r="BE6" s="21"/>
      <c r="BF6" s="21"/>
      <c r="BG6" s="21">
        <v>310</v>
      </c>
      <c r="BH6" s="571">
        <f>BG6+BF6+BE6+BD6+BC6+BB6+BA6+AZ6+AY6+AX6</f>
        <v>2129</v>
      </c>
      <c r="BI6" s="588">
        <f>N6+Z6+AL6+AW6+BH6</f>
        <v>16426</v>
      </c>
      <c r="BJ6" s="593">
        <v>4</v>
      </c>
    </row>
    <row r="7" spans="1:62" ht="15.75" customHeight="1" x14ac:dyDescent="0.3">
      <c r="A7" s="80">
        <v>5</v>
      </c>
      <c r="B7" s="406" t="s">
        <v>15</v>
      </c>
      <c r="C7" s="52">
        <v>257</v>
      </c>
      <c r="D7" s="15">
        <v>247</v>
      </c>
      <c r="E7" s="15">
        <v>374</v>
      </c>
      <c r="F7" s="15">
        <v>173</v>
      </c>
      <c r="G7" s="15">
        <v>230</v>
      </c>
      <c r="H7" s="15">
        <v>446</v>
      </c>
      <c r="I7" s="15">
        <v>437</v>
      </c>
      <c r="J7" s="15">
        <v>507</v>
      </c>
      <c r="K7" s="15">
        <v>270</v>
      </c>
      <c r="L7" s="15">
        <v>270</v>
      </c>
      <c r="M7" s="21">
        <v>360</v>
      </c>
      <c r="N7" s="569">
        <f>M7+L7+K7+J7+I7+H7+G7+F7+E7+D7+C7</f>
        <v>3571</v>
      </c>
      <c r="O7" s="193">
        <v>358</v>
      </c>
      <c r="P7" s="15">
        <v>306</v>
      </c>
      <c r="Q7" s="15">
        <v>334</v>
      </c>
      <c r="R7" s="15">
        <v>218</v>
      </c>
      <c r="S7" s="15">
        <v>348</v>
      </c>
      <c r="T7" s="15">
        <v>488</v>
      </c>
      <c r="U7" s="15">
        <v>376</v>
      </c>
      <c r="V7" s="15">
        <v>375</v>
      </c>
      <c r="W7" s="15">
        <v>420</v>
      </c>
      <c r="X7" s="15">
        <v>330</v>
      </c>
      <c r="Y7" s="21">
        <v>0</v>
      </c>
      <c r="Z7" s="575">
        <f>Y7+X7+W7+V7+U7+T7+S7+R7+Q7+P7+O7</f>
        <v>3553</v>
      </c>
      <c r="AA7" s="52">
        <v>334</v>
      </c>
      <c r="AB7" s="15">
        <v>331</v>
      </c>
      <c r="AC7" s="15">
        <v>293</v>
      </c>
      <c r="AD7" s="15">
        <v>210</v>
      </c>
      <c r="AE7" s="15">
        <v>390</v>
      </c>
      <c r="AF7" s="15">
        <v>358</v>
      </c>
      <c r="AG7" s="15">
        <v>346</v>
      </c>
      <c r="AH7" s="15">
        <v>341</v>
      </c>
      <c r="AI7" s="15">
        <v>250</v>
      </c>
      <c r="AJ7" s="15">
        <v>420</v>
      </c>
      <c r="AK7" s="53">
        <v>220</v>
      </c>
      <c r="AL7" s="577">
        <f>AK7+AJ7+AI7+AH7+AG7+AF7+AE7+AD7+AC7+AB7+AA7</f>
        <v>3493</v>
      </c>
      <c r="AM7" s="193">
        <v>427</v>
      </c>
      <c r="AN7" s="15">
        <v>369</v>
      </c>
      <c r="AO7" s="15">
        <v>0</v>
      </c>
      <c r="AP7" s="15">
        <v>0</v>
      </c>
      <c r="AQ7" s="15">
        <v>419</v>
      </c>
      <c r="AR7" s="15">
        <v>367</v>
      </c>
      <c r="AS7" s="21">
        <v>132</v>
      </c>
      <c r="AT7" s="21">
        <v>0</v>
      </c>
      <c r="AU7" s="21">
        <v>420</v>
      </c>
      <c r="AV7" s="21">
        <v>180</v>
      </c>
      <c r="AW7" s="571">
        <f>AV7+AU7+AT7+AS7+AR7+AQ7+AP7+AO7+AN7+AM7</f>
        <v>2314</v>
      </c>
      <c r="AX7" s="193">
        <v>372</v>
      </c>
      <c r="AY7" s="193">
        <v>351</v>
      </c>
      <c r="AZ7" s="193">
        <v>242</v>
      </c>
      <c r="BA7" s="193">
        <v>0</v>
      </c>
      <c r="BB7" s="15">
        <v>290</v>
      </c>
      <c r="BC7" s="15">
        <v>359</v>
      </c>
      <c r="BD7" s="15">
        <v>328</v>
      </c>
      <c r="BE7" s="21">
        <v>201</v>
      </c>
      <c r="BF7" s="21">
        <v>0</v>
      </c>
      <c r="BG7" s="21">
        <v>420</v>
      </c>
      <c r="BH7" s="571">
        <f>BG7+BF7+BE7+BD7+BC7+BB7+BA7+AZ7+AY7+AX7</f>
        <v>2563</v>
      </c>
      <c r="BI7" s="588">
        <f>N7+Z7+AL7+AW7+BH7</f>
        <v>15494</v>
      </c>
      <c r="BJ7" s="593">
        <v>5</v>
      </c>
    </row>
    <row r="8" spans="1:62" ht="15.75" customHeight="1" x14ac:dyDescent="0.3">
      <c r="A8" s="80">
        <v>6</v>
      </c>
      <c r="B8" s="406" t="s">
        <v>5</v>
      </c>
      <c r="C8" s="52">
        <v>248</v>
      </c>
      <c r="D8" s="15">
        <v>231</v>
      </c>
      <c r="E8" s="15">
        <v>317</v>
      </c>
      <c r="F8" s="15">
        <v>207</v>
      </c>
      <c r="G8" s="15">
        <v>233</v>
      </c>
      <c r="H8" s="15">
        <v>411</v>
      </c>
      <c r="I8" s="15">
        <v>324</v>
      </c>
      <c r="J8" s="15">
        <v>267</v>
      </c>
      <c r="K8" s="15">
        <v>250</v>
      </c>
      <c r="L8" s="15">
        <v>165</v>
      </c>
      <c r="M8" s="21">
        <v>220</v>
      </c>
      <c r="N8" s="569">
        <f>M8+L8+K8+J8+I8+H8+G8+F8+E8+D8+C8</f>
        <v>2873</v>
      </c>
      <c r="O8" s="193">
        <v>345</v>
      </c>
      <c r="P8" s="15">
        <v>488</v>
      </c>
      <c r="Q8" s="15">
        <v>422</v>
      </c>
      <c r="R8" s="15">
        <v>310</v>
      </c>
      <c r="S8" s="15">
        <v>390</v>
      </c>
      <c r="T8" s="15">
        <v>443</v>
      </c>
      <c r="U8" s="15">
        <v>431</v>
      </c>
      <c r="V8" s="15">
        <v>370</v>
      </c>
      <c r="W8" s="15">
        <v>210</v>
      </c>
      <c r="X8" s="15">
        <v>290</v>
      </c>
      <c r="Y8" s="21">
        <v>360</v>
      </c>
      <c r="Z8" s="575">
        <f>Y8+X8+W8+V8+U8+T8+S8+R8+Q8+P8+O8</f>
        <v>4059</v>
      </c>
      <c r="AA8" s="52">
        <v>275</v>
      </c>
      <c r="AB8" s="15">
        <v>304</v>
      </c>
      <c r="AC8" s="15">
        <v>214</v>
      </c>
      <c r="AD8" s="15">
        <v>200</v>
      </c>
      <c r="AE8" s="15">
        <v>310</v>
      </c>
      <c r="AF8" s="15">
        <v>333</v>
      </c>
      <c r="AG8" s="15">
        <v>202</v>
      </c>
      <c r="AH8" s="15">
        <v>250.5</v>
      </c>
      <c r="AI8" s="15">
        <v>290</v>
      </c>
      <c r="AJ8" s="15">
        <v>210</v>
      </c>
      <c r="AK8" s="53">
        <v>310</v>
      </c>
      <c r="AL8" s="577">
        <f>AK8+AJ8+AI8+AH8+AG8+AF8+AE8+AD8+AC8+AB8+AA8</f>
        <v>2898.5</v>
      </c>
      <c r="AM8" s="193">
        <v>317</v>
      </c>
      <c r="AN8" s="15">
        <v>339</v>
      </c>
      <c r="AO8" s="15"/>
      <c r="AP8" s="15"/>
      <c r="AQ8" s="15">
        <v>292</v>
      </c>
      <c r="AR8" s="15">
        <v>450</v>
      </c>
      <c r="AS8" s="21"/>
      <c r="AT8" s="21"/>
      <c r="AU8" s="21">
        <v>290</v>
      </c>
      <c r="AV8" s="21">
        <v>210</v>
      </c>
      <c r="AW8" s="571">
        <f>AV8+AU8+AT8+AS8+AR8+AQ8+AP8+AO8+AN8+AM8</f>
        <v>1898</v>
      </c>
      <c r="AX8" s="193">
        <v>249</v>
      </c>
      <c r="AY8" s="193">
        <v>276</v>
      </c>
      <c r="AZ8" s="193">
        <v>350</v>
      </c>
      <c r="BA8" s="193">
        <v>330</v>
      </c>
      <c r="BB8" s="15">
        <v>220</v>
      </c>
      <c r="BC8" s="15">
        <v>339</v>
      </c>
      <c r="BD8" s="15">
        <v>315</v>
      </c>
      <c r="BE8" s="21">
        <v>384</v>
      </c>
      <c r="BF8" s="21">
        <v>0</v>
      </c>
      <c r="BG8" s="21">
        <v>270</v>
      </c>
      <c r="BH8" s="571">
        <f>BG8+BF8+BE8+BD8+BC8+BB8+BA8+AZ8+AY8+AX8</f>
        <v>2733</v>
      </c>
      <c r="BI8" s="588">
        <f>N8+Z8+AL8+AW8+BH8</f>
        <v>14461.5</v>
      </c>
      <c r="BJ8" s="593">
        <v>6</v>
      </c>
    </row>
    <row r="9" spans="1:62" ht="15.75" customHeight="1" x14ac:dyDescent="0.3">
      <c r="A9" s="80">
        <v>7</v>
      </c>
      <c r="B9" s="407" t="s">
        <v>1</v>
      </c>
      <c r="C9" s="52">
        <v>466</v>
      </c>
      <c r="D9" s="15">
        <v>346</v>
      </c>
      <c r="E9" s="15">
        <v>423</v>
      </c>
      <c r="F9" s="15">
        <v>250</v>
      </c>
      <c r="G9" s="15">
        <v>290</v>
      </c>
      <c r="H9" s="15">
        <v>501</v>
      </c>
      <c r="I9" s="15">
        <v>420</v>
      </c>
      <c r="J9" s="15">
        <v>431</v>
      </c>
      <c r="K9" s="15">
        <v>390</v>
      </c>
      <c r="L9" s="15">
        <v>450</v>
      </c>
      <c r="M9" s="21">
        <v>450</v>
      </c>
      <c r="N9" s="569">
        <f>M9+L9+K9+J9+I9+H9+G9+F9+E9+D9+C9</f>
        <v>4417</v>
      </c>
      <c r="O9" s="193">
        <v>204</v>
      </c>
      <c r="P9" s="15">
        <v>387</v>
      </c>
      <c r="Q9" s="15">
        <v>348</v>
      </c>
      <c r="R9" s="15">
        <v>330</v>
      </c>
      <c r="S9" s="15">
        <v>290</v>
      </c>
      <c r="T9" s="15">
        <v>224</v>
      </c>
      <c r="U9" s="15">
        <v>327</v>
      </c>
      <c r="V9" s="15">
        <v>330</v>
      </c>
      <c r="W9" s="15">
        <v>290</v>
      </c>
      <c r="X9" s="15">
        <v>390</v>
      </c>
      <c r="Y9" s="21">
        <v>390</v>
      </c>
      <c r="Z9" s="575">
        <f>Y9+X9+W9+V9+U9+T9+S9+R9+Q9+P9+O9</f>
        <v>3510</v>
      </c>
      <c r="AA9" s="52">
        <v>292</v>
      </c>
      <c r="AB9" s="15">
        <v>308</v>
      </c>
      <c r="AC9" s="15">
        <v>216</v>
      </c>
      <c r="AD9" s="15">
        <v>270</v>
      </c>
      <c r="AE9" s="15">
        <v>290</v>
      </c>
      <c r="AF9" s="15">
        <v>300</v>
      </c>
      <c r="AG9" s="15">
        <v>320</v>
      </c>
      <c r="AH9" s="15">
        <v>328</v>
      </c>
      <c r="AI9" s="15">
        <v>330</v>
      </c>
      <c r="AJ9" s="15">
        <v>360</v>
      </c>
      <c r="AK9" s="53">
        <v>230</v>
      </c>
      <c r="AL9" s="577">
        <f>AK9+AJ9+AI9+AH9+AG9+AF9+AE9+AD9+AC9+AB9+AA9</f>
        <v>3244</v>
      </c>
      <c r="AM9" s="193">
        <v>403</v>
      </c>
      <c r="AN9" s="15">
        <v>340</v>
      </c>
      <c r="AO9" s="15"/>
      <c r="AP9" s="15"/>
      <c r="AQ9" s="15">
        <v>408</v>
      </c>
      <c r="AR9" s="15">
        <v>280</v>
      </c>
      <c r="AS9" s="21"/>
      <c r="AT9" s="21"/>
      <c r="AU9" s="21">
        <v>140</v>
      </c>
      <c r="AV9" s="21">
        <v>290</v>
      </c>
      <c r="AW9" s="571">
        <f>AV9+AU9+AT9+AS9+AR9+AQ9+AP9+AO9+AN9+AM9</f>
        <v>1861</v>
      </c>
      <c r="AX9" s="193"/>
      <c r="AY9" s="193"/>
      <c r="AZ9" s="193"/>
      <c r="BA9" s="193"/>
      <c r="BB9" s="15"/>
      <c r="BC9" s="15"/>
      <c r="BD9" s="15"/>
      <c r="BE9" s="21"/>
      <c r="BF9" s="21"/>
      <c r="BG9" s="21"/>
      <c r="BH9" s="571">
        <f>BG9+BF9+BE9+BD9+BC9+BB9+BA9+AZ9+AY9+AX9</f>
        <v>0</v>
      </c>
      <c r="BI9" s="588">
        <f>N9+Z9+AL9+AW9+BH9</f>
        <v>13032</v>
      </c>
      <c r="BJ9" s="593">
        <v>7</v>
      </c>
    </row>
    <row r="10" spans="1:62" ht="15.75" customHeight="1" x14ac:dyDescent="0.3">
      <c r="A10" s="80">
        <v>8</v>
      </c>
      <c r="B10" s="406" t="s">
        <v>14</v>
      </c>
      <c r="C10" s="52">
        <v>0</v>
      </c>
      <c r="D10" s="15">
        <v>0</v>
      </c>
      <c r="E10" s="15">
        <v>0</v>
      </c>
      <c r="F10" s="15">
        <v>0</v>
      </c>
      <c r="G10" s="15">
        <v>0</v>
      </c>
      <c r="H10" s="15">
        <v>208</v>
      </c>
      <c r="I10" s="15">
        <v>161</v>
      </c>
      <c r="J10" s="15">
        <v>0</v>
      </c>
      <c r="K10" s="15">
        <v>109</v>
      </c>
      <c r="L10" s="15">
        <v>0</v>
      </c>
      <c r="M10" s="21">
        <v>0</v>
      </c>
      <c r="N10" s="569">
        <f>M10+L10+K10+J10+I10+H10+G10+F10+E10+D10+C10</f>
        <v>478</v>
      </c>
      <c r="O10" s="193">
        <v>0</v>
      </c>
      <c r="P10" s="15">
        <v>0</v>
      </c>
      <c r="Q10" s="15">
        <v>0</v>
      </c>
      <c r="R10" s="15">
        <v>0</v>
      </c>
      <c r="S10" s="15">
        <v>0</v>
      </c>
      <c r="T10" s="15">
        <v>215</v>
      </c>
      <c r="U10" s="15">
        <v>140</v>
      </c>
      <c r="V10" s="15">
        <v>283</v>
      </c>
      <c r="W10" s="15">
        <v>0</v>
      </c>
      <c r="X10" s="15">
        <v>90</v>
      </c>
      <c r="Y10" s="21">
        <v>0</v>
      </c>
      <c r="Z10" s="575">
        <f>Y10+X10+W10+V10+U10+T10+S10+R10+Q10+P10+O10</f>
        <v>728</v>
      </c>
      <c r="AA10" s="52">
        <v>295</v>
      </c>
      <c r="AB10" s="15">
        <v>292</v>
      </c>
      <c r="AC10" s="15">
        <v>391</v>
      </c>
      <c r="AD10" s="15">
        <v>420</v>
      </c>
      <c r="AE10" s="15">
        <v>270</v>
      </c>
      <c r="AF10" s="15">
        <v>351</v>
      </c>
      <c r="AG10" s="15">
        <v>341</v>
      </c>
      <c r="AH10" s="15">
        <v>307</v>
      </c>
      <c r="AI10" s="15">
        <v>220</v>
      </c>
      <c r="AJ10" s="15">
        <v>290</v>
      </c>
      <c r="AK10" s="53">
        <v>290</v>
      </c>
      <c r="AL10" s="577">
        <f>AK10+AJ10+AI10+AH10+AG10+AF10+AE10+AD10+AC10+AB10+AA10</f>
        <v>3467</v>
      </c>
      <c r="AM10" s="193">
        <v>375</v>
      </c>
      <c r="AN10" s="15">
        <v>377</v>
      </c>
      <c r="AO10" s="15">
        <v>384</v>
      </c>
      <c r="AP10" s="15">
        <v>420</v>
      </c>
      <c r="AQ10" s="15">
        <v>431</v>
      </c>
      <c r="AR10" s="15">
        <v>442</v>
      </c>
      <c r="AS10" s="21">
        <v>318</v>
      </c>
      <c r="AT10" s="21">
        <v>450</v>
      </c>
      <c r="AU10" s="21">
        <v>450</v>
      </c>
      <c r="AV10" s="21">
        <v>420</v>
      </c>
      <c r="AW10" s="571">
        <f>AV10+AU10+AT10+AS10+AR10+AQ10+AP10+AO10+AN10+AM10</f>
        <v>4067</v>
      </c>
      <c r="AX10" s="193">
        <v>398</v>
      </c>
      <c r="AY10" s="193">
        <v>412</v>
      </c>
      <c r="AZ10" s="193">
        <v>364</v>
      </c>
      <c r="BA10" s="193">
        <v>360</v>
      </c>
      <c r="BB10" s="15">
        <v>420</v>
      </c>
      <c r="BC10" s="15">
        <v>373</v>
      </c>
      <c r="BD10" s="15">
        <v>430</v>
      </c>
      <c r="BE10" s="21">
        <v>376</v>
      </c>
      <c r="BF10" s="21">
        <v>420</v>
      </c>
      <c r="BG10" s="21">
        <v>390</v>
      </c>
      <c r="BH10" s="571">
        <f>BG10+BF10+BE10+BD10+BC10+BB10+BA10+AZ10+AY10+AX10</f>
        <v>3943</v>
      </c>
      <c r="BI10" s="588">
        <f>N10+Z10+AL10+AW10+BH10</f>
        <v>12683</v>
      </c>
      <c r="BJ10" s="593">
        <v>8</v>
      </c>
    </row>
    <row r="11" spans="1:62" ht="15.75" customHeight="1" x14ac:dyDescent="0.3">
      <c r="A11" s="80">
        <v>9</v>
      </c>
      <c r="B11" s="406" t="s">
        <v>25</v>
      </c>
      <c r="C11" s="52">
        <v>327</v>
      </c>
      <c r="D11" s="15">
        <v>310</v>
      </c>
      <c r="E11" s="15">
        <v>315</v>
      </c>
      <c r="F11" s="15">
        <v>290</v>
      </c>
      <c r="G11" s="15">
        <v>200</v>
      </c>
      <c r="H11" s="15">
        <v>403</v>
      </c>
      <c r="I11" s="15">
        <v>421</v>
      </c>
      <c r="J11" s="15">
        <v>408</v>
      </c>
      <c r="K11" s="15">
        <v>360</v>
      </c>
      <c r="L11" s="15">
        <v>360</v>
      </c>
      <c r="M11" s="21">
        <v>330</v>
      </c>
      <c r="N11" s="569">
        <f>M11+L11+K11+J11+I11+H11+G11+F11+E11+D11+C11</f>
        <v>3724</v>
      </c>
      <c r="O11" s="193">
        <v>0</v>
      </c>
      <c r="P11" s="15">
        <v>0</v>
      </c>
      <c r="Q11" s="15">
        <v>360</v>
      </c>
      <c r="R11" s="15">
        <v>220</v>
      </c>
      <c r="S11" s="15">
        <v>0</v>
      </c>
      <c r="T11" s="15">
        <v>303</v>
      </c>
      <c r="U11" s="15">
        <v>0</v>
      </c>
      <c r="V11" s="15">
        <v>255</v>
      </c>
      <c r="W11" s="15">
        <v>310</v>
      </c>
      <c r="X11" s="15">
        <v>0</v>
      </c>
      <c r="Y11" s="21">
        <v>230</v>
      </c>
      <c r="Z11" s="575">
        <f>Y11+X11+W11+V11+U11+T11+S11+R11+Q11+P11+O11</f>
        <v>1678</v>
      </c>
      <c r="AA11" s="52">
        <v>299</v>
      </c>
      <c r="AB11" s="15">
        <v>282</v>
      </c>
      <c r="AC11" s="15">
        <v>305</v>
      </c>
      <c r="AD11" s="15">
        <v>250</v>
      </c>
      <c r="AE11" s="15">
        <v>330</v>
      </c>
      <c r="AF11" s="15">
        <v>296</v>
      </c>
      <c r="AG11" s="15">
        <v>302</v>
      </c>
      <c r="AH11" s="15">
        <v>349</v>
      </c>
      <c r="AI11" s="15">
        <v>360</v>
      </c>
      <c r="AJ11" s="15">
        <v>230</v>
      </c>
      <c r="AK11" s="53">
        <v>290</v>
      </c>
      <c r="AL11" s="577">
        <f>AK11+AJ11+AI11+AH11+AG11+AF11+AE11+AD11+AC11+AB11+AA11</f>
        <v>3293</v>
      </c>
      <c r="AM11" s="193">
        <v>353</v>
      </c>
      <c r="AN11" s="15">
        <v>435</v>
      </c>
      <c r="AO11" s="15">
        <v>309</v>
      </c>
      <c r="AP11" s="15">
        <v>210</v>
      </c>
      <c r="AQ11" s="15">
        <v>444</v>
      </c>
      <c r="AR11" s="15">
        <v>370</v>
      </c>
      <c r="AS11" s="21">
        <v>345</v>
      </c>
      <c r="AT11" s="21">
        <v>360</v>
      </c>
      <c r="AU11" s="21">
        <v>200</v>
      </c>
      <c r="AV11" s="21">
        <v>160</v>
      </c>
      <c r="AW11" s="571">
        <f>AV11+AU11+AT11+AS11+AR11+AQ11+AP11+AO11+AN11+AM11</f>
        <v>3186</v>
      </c>
      <c r="AX11" s="193"/>
      <c r="AY11" s="193"/>
      <c r="AZ11" s="193"/>
      <c r="BA11" s="193"/>
      <c r="BB11" s="15"/>
      <c r="BC11" s="15"/>
      <c r="BD11" s="15"/>
      <c r="BE11" s="21"/>
      <c r="BF11" s="21"/>
      <c r="BG11" s="21"/>
      <c r="BH11" s="571">
        <f>BG11+BF11+BE11+BD11+BC11+BB11+BA11+AZ11+AY11+AX11</f>
        <v>0</v>
      </c>
      <c r="BI11" s="588">
        <f>N11+Z11+AL11+AW11+BH11</f>
        <v>11881</v>
      </c>
      <c r="BJ11" s="593">
        <v>9</v>
      </c>
    </row>
    <row r="12" spans="1:62" ht="15.75" customHeight="1" x14ac:dyDescent="0.3">
      <c r="A12" s="80">
        <v>10</v>
      </c>
      <c r="B12" s="406" t="s">
        <v>10</v>
      </c>
      <c r="C12" s="52">
        <v>393</v>
      </c>
      <c r="D12" s="15">
        <v>447</v>
      </c>
      <c r="E12" s="15">
        <v>475</v>
      </c>
      <c r="F12" s="15">
        <v>360</v>
      </c>
      <c r="G12" s="15">
        <v>360</v>
      </c>
      <c r="H12" s="15">
        <v>309</v>
      </c>
      <c r="I12" s="15">
        <v>313</v>
      </c>
      <c r="J12" s="15">
        <v>339</v>
      </c>
      <c r="K12" s="15">
        <v>220</v>
      </c>
      <c r="L12" s="15">
        <v>220</v>
      </c>
      <c r="M12" s="21">
        <v>250</v>
      </c>
      <c r="N12" s="569">
        <f>M12+L12+K12+J12+I12+H12+G12+F12+E12+D12+C12</f>
        <v>3686</v>
      </c>
      <c r="O12" s="193">
        <v>193</v>
      </c>
      <c r="P12" s="15">
        <v>400</v>
      </c>
      <c r="Q12" s="15">
        <v>447</v>
      </c>
      <c r="R12" s="15">
        <v>270</v>
      </c>
      <c r="S12" s="15">
        <v>250</v>
      </c>
      <c r="T12" s="15">
        <v>420</v>
      </c>
      <c r="U12" s="15">
        <v>434</v>
      </c>
      <c r="V12" s="15">
        <v>407</v>
      </c>
      <c r="W12" s="15">
        <v>230</v>
      </c>
      <c r="X12" s="15">
        <v>310</v>
      </c>
      <c r="Y12" s="21">
        <v>0</v>
      </c>
      <c r="Z12" s="575">
        <f>Y12+X12+W12+V12+U12+T12+S12+R12+Q12+P12+O12</f>
        <v>3361</v>
      </c>
      <c r="AA12" s="52">
        <v>185</v>
      </c>
      <c r="AB12" s="15">
        <v>138</v>
      </c>
      <c r="AC12" s="15">
        <v>228</v>
      </c>
      <c r="AD12" s="15">
        <v>190</v>
      </c>
      <c r="AE12" s="15">
        <v>160</v>
      </c>
      <c r="AF12" s="15">
        <v>83</v>
      </c>
      <c r="AG12" s="15">
        <v>224</v>
      </c>
      <c r="AH12" s="15">
        <v>271</v>
      </c>
      <c r="AI12" s="15">
        <v>310</v>
      </c>
      <c r="AJ12" s="15">
        <v>200</v>
      </c>
      <c r="AK12" s="53">
        <v>0</v>
      </c>
      <c r="AL12" s="577">
        <f>AK12+AJ12+AI12+AH12+AG12+AF12+AE12+AD12+AC12+AB12+AA12</f>
        <v>1989</v>
      </c>
      <c r="AM12" s="193">
        <v>302</v>
      </c>
      <c r="AN12" s="15">
        <v>272</v>
      </c>
      <c r="AO12" s="15">
        <v>328</v>
      </c>
      <c r="AP12" s="15">
        <v>250</v>
      </c>
      <c r="AQ12" s="15">
        <v>237</v>
      </c>
      <c r="AR12" s="15">
        <v>201</v>
      </c>
      <c r="AS12" s="21">
        <v>210</v>
      </c>
      <c r="AT12" s="21">
        <v>180</v>
      </c>
      <c r="AU12" s="21">
        <v>180</v>
      </c>
      <c r="AV12" s="21">
        <v>150</v>
      </c>
      <c r="AW12" s="571">
        <f>AV12+AU12+AT12+AS12+AR12+AQ12+AP12+AO12+AN12+AM12</f>
        <v>2310</v>
      </c>
      <c r="AX12" s="193"/>
      <c r="AY12" s="193"/>
      <c r="AZ12" s="193"/>
      <c r="BA12" s="193"/>
      <c r="BB12" s="15"/>
      <c r="BC12" s="15"/>
      <c r="BD12" s="15"/>
      <c r="BE12" s="21"/>
      <c r="BF12" s="21"/>
      <c r="BG12" s="21"/>
      <c r="BH12" s="571">
        <f>BG12+BF12+BE12+BD12+BC12+BB12+BA12+AZ12+AY12+AX12</f>
        <v>0</v>
      </c>
      <c r="BI12" s="588">
        <f>N12+Z12+AL12+AW12+BH12</f>
        <v>11346</v>
      </c>
      <c r="BJ12" s="593">
        <v>10</v>
      </c>
    </row>
    <row r="13" spans="1:62" ht="15.75" customHeight="1" x14ac:dyDescent="0.3">
      <c r="A13" s="80">
        <v>11</v>
      </c>
      <c r="B13" s="406" t="s">
        <v>11</v>
      </c>
      <c r="C13" s="52">
        <v>274</v>
      </c>
      <c r="D13" s="15">
        <v>218</v>
      </c>
      <c r="E13" s="15">
        <v>214</v>
      </c>
      <c r="F13" s="15">
        <v>0</v>
      </c>
      <c r="G13" s="15">
        <v>220</v>
      </c>
      <c r="H13" s="15">
        <v>348</v>
      </c>
      <c r="I13" s="15">
        <v>394</v>
      </c>
      <c r="J13" s="15">
        <v>328</v>
      </c>
      <c r="K13" s="15">
        <v>290</v>
      </c>
      <c r="L13" s="15">
        <v>310</v>
      </c>
      <c r="M13" s="21">
        <v>230</v>
      </c>
      <c r="N13" s="569">
        <f>M13+L13+K13+J13+I13+H13+G13+F13+E13+D13+C13</f>
        <v>2826</v>
      </c>
      <c r="O13" s="193">
        <v>209</v>
      </c>
      <c r="P13" s="15">
        <v>358</v>
      </c>
      <c r="Q13" s="15">
        <v>438</v>
      </c>
      <c r="R13" s="15">
        <v>250</v>
      </c>
      <c r="S13" s="15">
        <v>233</v>
      </c>
      <c r="T13" s="15">
        <v>221</v>
      </c>
      <c r="U13" s="15">
        <v>203</v>
      </c>
      <c r="V13" s="15">
        <v>258</v>
      </c>
      <c r="W13" s="15">
        <v>450</v>
      </c>
      <c r="X13" s="15">
        <v>120</v>
      </c>
      <c r="Y13" s="21">
        <v>0</v>
      </c>
      <c r="Z13" s="575">
        <f>Y13+X13+W13+V13+U13+T13+S13+R13+Q13+P13+O13</f>
        <v>2740</v>
      </c>
      <c r="AA13" s="52">
        <v>294</v>
      </c>
      <c r="AB13" s="15">
        <v>328</v>
      </c>
      <c r="AC13" s="15">
        <v>304</v>
      </c>
      <c r="AD13" s="15">
        <v>290</v>
      </c>
      <c r="AE13" s="15">
        <v>360</v>
      </c>
      <c r="AF13" s="15">
        <v>140</v>
      </c>
      <c r="AG13" s="15">
        <v>245</v>
      </c>
      <c r="AH13" s="15">
        <v>54</v>
      </c>
      <c r="AI13" s="15">
        <v>0</v>
      </c>
      <c r="AJ13" s="15">
        <v>270</v>
      </c>
      <c r="AK13" s="53">
        <v>0</v>
      </c>
      <c r="AL13" s="577">
        <f>AK13+AJ13+AI13+AH13+AG13+AF13+AE13+AD13+AC13+AB13+AA13</f>
        <v>2285</v>
      </c>
      <c r="AM13" s="193">
        <v>506</v>
      </c>
      <c r="AN13" s="15">
        <v>442</v>
      </c>
      <c r="AO13" s="15">
        <v>251</v>
      </c>
      <c r="AP13" s="15">
        <v>190</v>
      </c>
      <c r="AQ13" s="15">
        <v>407</v>
      </c>
      <c r="AR13" s="15">
        <v>424</v>
      </c>
      <c r="AS13" s="21">
        <v>318</v>
      </c>
      <c r="AT13" s="21">
        <v>250</v>
      </c>
      <c r="AU13" s="21">
        <v>360</v>
      </c>
      <c r="AV13" s="21">
        <v>250</v>
      </c>
      <c r="AW13" s="571">
        <f>AV13+AU13+AT13+AS13+AR13+AQ13+AP13+AO13+AN13+AM13</f>
        <v>3398</v>
      </c>
      <c r="AX13" s="193"/>
      <c r="AY13" s="193"/>
      <c r="AZ13" s="193"/>
      <c r="BA13" s="193"/>
      <c r="BB13" s="15"/>
      <c r="BC13" s="15"/>
      <c r="BD13" s="15"/>
      <c r="BE13" s="21"/>
      <c r="BF13" s="21"/>
      <c r="BG13" s="21"/>
      <c r="BH13" s="571">
        <f>BG13+BF13+BE13+BD13+BC13+BB13+BA13+AZ13+AY13+AX13</f>
        <v>0</v>
      </c>
      <c r="BI13" s="588">
        <f>N13+Z13+AL13+AW13+BH13</f>
        <v>11249</v>
      </c>
      <c r="BJ13" s="593">
        <v>11</v>
      </c>
    </row>
    <row r="14" spans="1:62" ht="15.75" customHeight="1" x14ac:dyDescent="0.3">
      <c r="A14" s="80">
        <v>12</v>
      </c>
      <c r="B14" s="406" t="s">
        <v>17</v>
      </c>
      <c r="C14" s="52">
        <v>212</v>
      </c>
      <c r="D14" s="15">
        <v>225</v>
      </c>
      <c r="E14" s="15">
        <v>362</v>
      </c>
      <c r="F14" s="15">
        <v>270</v>
      </c>
      <c r="G14" s="15">
        <v>82.5</v>
      </c>
      <c r="H14" s="15">
        <v>0</v>
      </c>
      <c r="I14" s="15">
        <v>60</v>
      </c>
      <c r="J14" s="15">
        <v>0</v>
      </c>
      <c r="K14" s="15">
        <v>0</v>
      </c>
      <c r="L14" s="15">
        <v>0</v>
      </c>
      <c r="M14" s="21">
        <v>0</v>
      </c>
      <c r="N14" s="569">
        <f>M14+L14+K14+J14+I14+H14+G14+F14+E14+D14+C14</f>
        <v>1211.5</v>
      </c>
      <c r="O14" s="193">
        <v>110</v>
      </c>
      <c r="P14" s="15">
        <v>100</v>
      </c>
      <c r="Q14" s="15">
        <v>108</v>
      </c>
      <c r="R14" s="15">
        <v>50</v>
      </c>
      <c r="S14" s="15">
        <v>0</v>
      </c>
      <c r="T14" s="15">
        <v>305</v>
      </c>
      <c r="U14" s="15">
        <v>161</v>
      </c>
      <c r="V14" s="15">
        <v>335</v>
      </c>
      <c r="W14" s="15">
        <v>390</v>
      </c>
      <c r="X14" s="15">
        <v>0</v>
      </c>
      <c r="Y14" s="21">
        <v>0</v>
      </c>
      <c r="Z14" s="575">
        <f>Y14+X14+W14+V14+U14+T14+S14+R14+Q14+P14+O14</f>
        <v>1559</v>
      </c>
      <c r="AA14" s="52">
        <v>310</v>
      </c>
      <c r="AB14" s="15">
        <v>264</v>
      </c>
      <c r="AC14" s="15">
        <v>303</v>
      </c>
      <c r="AD14" s="15">
        <v>310</v>
      </c>
      <c r="AE14" s="15">
        <v>220</v>
      </c>
      <c r="AF14" s="15">
        <v>220</v>
      </c>
      <c r="AG14" s="15">
        <v>287</v>
      </c>
      <c r="AH14" s="15">
        <v>321</v>
      </c>
      <c r="AI14" s="15">
        <v>450</v>
      </c>
      <c r="AJ14" s="15">
        <v>250</v>
      </c>
      <c r="AK14" s="53">
        <v>250</v>
      </c>
      <c r="AL14" s="577">
        <f>AK14+AJ14+AI14+AH14+AG14+AF14+AE14+AD14+AC14+AB14+AA14</f>
        <v>3185</v>
      </c>
      <c r="AM14" s="193">
        <v>280</v>
      </c>
      <c r="AN14" s="15">
        <v>286</v>
      </c>
      <c r="AO14" s="15">
        <v>265</v>
      </c>
      <c r="AP14" s="15">
        <v>330</v>
      </c>
      <c r="AQ14" s="15">
        <v>311</v>
      </c>
      <c r="AR14" s="15">
        <v>331</v>
      </c>
      <c r="AS14" s="21">
        <v>281</v>
      </c>
      <c r="AT14" s="21">
        <v>290</v>
      </c>
      <c r="AU14" s="21">
        <v>270</v>
      </c>
      <c r="AV14" s="21">
        <v>200</v>
      </c>
      <c r="AW14" s="571">
        <f>AV14+AU14+AT14+AS14+AR14+AQ14+AP14+AO14+AN14+AM14</f>
        <v>2844</v>
      </c>
      <c r="AX14" s="193">
        <v>277</v>
      </c>
      <c r="AY14" s="193">
        <v>350</v>
      </c>
      <c r="AZ14" s="193">
        <v>150</v>
      </c>
      <c r="BA14" s="193">
        <v>0</v>
      </c>
      <c r="BB14" s="15">
        <v>330</v>
      </c>
      <c r="BC14" s="15">
        <v>280</v>
      </c>
      <c r="BD14" s="15">
        <v>271</v>
      </c>
      <c r="BE14" s="21">
        <v>0</v>
      </c>
      <c r="BF14" s="21">
        <v>0</v>
      </c>
      <c r="BG14" s="21">
        <v>330</v>
      </c>
      <c r="BH14" s="571">
        <f>BG14+BF14+BE14+BD14+BC14+BB14+BA14+AZ14+AY14+AX14</f>
        <v>1988</v>
      </c>
      <c r="BI14" s="588">
        <f>N14+Z14+AL14+AW14+BH14</f>
        <v>10787.5</v>
      </c>
      <c r="BJ14" s="593">
        <v>12</v>
      </c>
    </row>
    <row r="15" spans="1:62" ht="15.75" customHeight="1" x14ac:dyDescent="0.3">
      <c r="A15" s="80">
        <v>13</v>
      </c>
      <c r="B15" s="406" t="s">
        <v>18</v>
      </c>
      <c r="C15" s="52">
        <v>31</v>
      </c>
      <c r="D15" s="15">
        <v>43</v>
      </c>
      <c r="E15" s="15">
        <v>26</v>
      </c>
      <c r="F15" s="15">
        <v>25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21">
        <v>0</v>
      </c>
      <c r="N15" s="569">
        <f>M15+L15+K15+J15+I15+H15+G15+F15+E15+D15+C15</f>
        <v>125</v>
      </c>
      <c r="O15" s="193"/>
      <c r="P15" s="15"/>
      <c r="Q15" s="15"/>
      <c r="R15" s="15"/>
      <c r="S15" s="15"/>
      <c r="T15" s="15"/>
      <c r="U15" s="15"/>
      <c r="V15" s="15"/>
      <c r="W15" s="15"/>
      <c r="X15" s="15"/>
      <c r="Y15" s="21"/>
      <c r="Z15" s="575">
        <f>Y15+X15+W15+V15+U15+T15+S15+R15+Q15+P15+O15</f>
        <v>0</v>
      </c>
      <c r="AA15" s="52">
        <v>0</v>
      </c>
      <c r="AB15" s="15">
        <v>0</v>
      </c>
      <c r="AC15" s="15">
        <v>93</v>
      </c>
      <c r="AD15" s="15">
        <v>0</v>
      </c>
      <c r="AE15" s="15">
        <v>0</v>
      </c>
      <c r="AF15" s="15">
        <v>0</v>
      </c>
      <c r="AG15" s="15">
        <v>0</v>
      </c>
      <c r="AH15" s="15">
        <v>81</v>
      </c>
      <c r="AI15" s="15">
        <v>0</v>
      </c>
      <c r="AJ15" s="15">
        <v>0</v>
      </c>
      <c r="AK15" s="53">
        <v>0</v>
      </c>
      <c r="AL15" s="577">
        <f>AK15+AJ15+AI15+AH15+AG15+AF15+AE15+AD15+AC15+AB15+AA15</f>
        <v>174</v>
      </c>
      <c r="AM15" s="193">
        <v>283</v>
      </c>
      <c r="AN15" s="15">
        <v>285</v>
      </c>
      <c r="AO15" s="15">
        <v>406</v>
      </c>
      <c r="AP15" s="15">
        <v>220</v>
      </c>
      <c r="AQ15" s="15">
        <v>361</v>
      </c>
      <c r="AR15" s="15">
        <v>284</v>
      </c>
      <c r="AS15" s="21">
        <v>380</v>
      </c>
      <c r="AT15" s="21">
        <v>390</v>
      </c>
      <c r="AU15" s="21">
        <v>210</v>
      </c>
      <c r="AV15" s="21">
        <v>360</v>
      </c>
      <c r="AW15" s="571">
        <f>AV15+AU15+AT15+AS15+AR15+AQ15+AP15+AO15+AN15+AM15</f>
        <v>3179</v>
      </c>
      <c r="AX15" s="193">
        <v>365</v>
      </c>
      <c r="AY15" s="193">
        <v>403</v>
      </c>
      <c r="AZ15" s="193">
        <v>394</v>
      </c>
      <c r="BA15" s="193">
        <v>450</v>
      </c>
      <c r="BB15" s="15">
        <v>450</v>
      </c>
      <c r="BC15" s="15">
        <v>408</v>
      </c>
      <c r="BD15" s="15">
        <v>409</v>
      </c>
      <c r="BE15" s="21">
        <v>402</v>
      </c>
      <c r="BF15" s="21">
        <v>450</v>
      </c>
      <c r="BG15" s="21">
        <v>360</v>
      </c>
      <c r="BH15" s="571">
        <f>BG15+BF15+BE15+BD15+BC15+BB15+BA15+AZ15+AY15+AX15</f>
        <v>4091</v>
      </c>
      <c r="BI15" s="588">
        <f>N15+Z15+AL15+AW15+BH15</f>
        <v>7569</v>
      </c>
      <c r="BJ15" s="593">
        <v>13</v>
      </c>
    </row>
    <row r="16" spans="1:62" ht="15.75" customHeight="1" x14ac:dyDescent="0.3">
      <c r="A16" s="80">
        <v>14</v>
      </c>
      <c r="B16" s="409" t="s">
        <v>8</v>
      </c>
      <c r="C16" s="52">
        <v>370</v>
      </c>
      <c r="D16" s="15">
        <v>367</v>
      </c>
      <c r="E16" s="15">
        <v>340</v>
      </c>
      <c r="F16" s="15">
        <v>233</v>
      </c>
      <c r="G16" s="15">
        <v>248</v>
      </c>
      <c r="H16" s="15">
        <v>133</v>
      </c>
      <c r="I16" s="15">
        <v>129</v>
      </c>
      <c r="J16" s="15">
        <v>112</v>
      </c>
      <c r="K16" s="15">
        <v>57.5</v>
      </c>
      <c r="L16" s="15">
        <v>50</v>
      </c>
      <c r="M16" s="21">
        <v>270</v>
      </c>
      <c r="N16" s="569">
        <f>M16+L16+K16+J16+I16+H16+G16+F16+E16+D16+C16</f>
        <v>2309.5</v>
      </c>
      <c r="O16" s="193">
        <v>205</v>
      </c>
      <c r="P16" s="15">
        <v>120</v>
      </c>
      <c r="Q16" s="15">
        <v>131</v>
      </c>
      <c r="R16" s="15">
        <v>75</v>
      </c>
      <c r="S16" s="15">
        <v>77.5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21">
        <v>0</v>
      </c>
      <c r="Z16" s="575">
        <f>Y16+X16+W16+V16+U16+T16+S16+R16+Q16+P16+O16</f>
        <v>608.5</v>
      </c>
      <c r="AA16" s="52">
        <v>0</v>
      </c>
      <c r="AB16" s="15">
        <v>111</v>
      </c>
      <c r="AC16" s="15">
        <v>232</v>
      </c>
      <c r="AD16" s="15">
        <v>180</v>
      </c>
      <c r="AE16" s="15">
        <v>140</v>
      </c>
      <c r="AF16" s="15">
        <v>101</v>
      </c>
      <c r="AG16" s="15">
        <v>222</v>
      </c>
      <c r="AH16" s="15">
        <v>118</v>
      </c>
      <c r="AI16" s="15"/>
      <c r="AJ16" s="15">
        <v>0</v>
      </c>
      <c r="AK16" s="53">
        <v>0</v>
      </c>
      <c r="AL16" s="577">
        <f>AK16+AJ16+AI16+AH16+AG16+AF16+AE16+AD16+AC16+AB16+AA16</f>
        <v>1104</v>
      </c>
      <c r="AM16" s="193">
        <v>280</v>
      </c>
      <c r="AN16" s="15">
        <v>342</v>
      </c>
      <c r="AO16" s="15">
        <v>262</v>
      </c>
      <c r="AP16" s="15">
        <v>0</v>
      </c>
      <c r="AQ16" s="15">
        <v>387</v>
      </c>
      <c r="AR16" s="15">
        <v>444</v>
      </c>
      <c r="AS16" s="21">
        <v>369</v>
      </c>
      <c r="AT16" s="21">
        <v>270</v>
      </c>
      <c r="AU16" s="21">
        <v>250</v>
      </c>
      <c r="AV16" s="21">
        <v>170</v>
      </c>
      <c r="AW16" s="571">
        <f>AV16+AU16+AT16+AS16+AR16+AQ16+AP16+AO16+AN16+AM16</f>
        <v>2774</v>
      </c>
      <c r="AX16" s="193"/>
      <c r="AY16" s="193"/>
      <c r="AZ16" s="193"/>
      <c r="BA16" s="193"/>
      <c r="BB16" s="15"/>
      <c r="BC16" s="15"/>
      <c r="BD16" s="15"/>
      <c r="BE16" s="21"/>
      <c r="BF16" s="21"/>
      <c r="BG16" s="21"/>
      <c r="BH16" s="571">
        <f>BG16+BF16+BE16+BD16+BC16+BB16+BA16+AZ16+AY16+AX16</f>
        <v>0</v>
      </c>
      <c r="BI16" s="588">
        <f>N16+Z16+AL16+AW16+BH16</f>
        <v>6796</v>
      </c>
      <c r="BJ16" s="593">
        <v>14</v>
      </c>
    </row>
    <row r="17" spans="1:62" ht="15.75" customHeight="1" x14ac:dyDescent="0.3">
      <c r="A17" s="80">
        <v>15</v>
      </c>
      <c r="B17" s="407" t="s">
        <v>24</v>
      </c>
      <c r="C17" s="52"/>
      <c r="D17" s="15"/>
      <c r="E17" s="15"/>
      <c r="F17" s="15"/>
      <c r="G17" s="15"/>
      <c r="H17" s="15"/>
      <c r="I17" s="15"/>
      <c r="J17" s="15"/>
      <c r="K17" s="15"/>
      <c r="L17" s="15"/>
      <c r="M17" s="21"/>
      <c r="N17" s="569">
        <f>M17+L17+K17+J17+I17+H17+G17+F17+E17+D17+C17</f>
        <v>0</v>
      </c>
      <c r="O17" s="193"/>
      <c r="P17" s="15"/>
      <c r="Q17" s="15"/>
      <c r="R17" s="15"/>
      <c r="S17" s="15"/>
      <c r="T17" s="15"/>
      <c r="U17" s="15"/>
      <c r="V17" s="15"/>
      <c r="W17" s="15"/>
      <c r="X17" s="15"/>
      <c r="Y17" s="21"/>
      <c r="Z17" s="575">
        <f>Y17+X17+W17+V17+U17+T17+S17+R17+Q17+P17+O17</f>
        <v>0</v>
      </c>
      <c r="AA17" s="52">
        <v>68</v>
      </c>
      <c r="AB17" s="15">
        <v>0</v>
      </c>
      <c r="AC17" s="15">
        <v>0</v>
      </c>
      <c r="AD17" s="15">
        <v>0</v>
      </c>
      <c r="AE17" s="15">
        <v>0</v>
      </c>
      <c r="AF17" s="15">
        <v>142</v>
      </c>
      <c r="AG17" s="15">
        <v>258</v>
      </c>
      <c r="AH17" s="15">
        <v>253</v>
      </c>
      <c r="AI17" s="15">
        <v>230</v>
      </c>
      <c r="AJ17" s="15">
        <v>0</v>
      </c>
      <c r="AK17" s="53">
        <v>0</v>
      </c>
      <c r="AL17" s="577">
        <f>AK17+AJ17+AI17+AH17+AG17+AF17+AE17+AD17+AC17+AB17+AA17</f>
        <v>951</v>
      </c>
      <c r="AM17" s="193">
        <v>290</v>
      </c>
      <c r="AN17" s="15">
        <v>301</v>
      </c>
      <c r="AO17" s="15">
        <v>276</v>
      </c>
      <c r="AP17" s="15">
        <v>200</v>
      </c>
      <c r="AQ17" s="15">
        <v>457</v>
      </c>
      <c r="AR17" s="15">
        <v>336</v>
      </c>
      <c r="AS17" s="21">
        <v>303</v>
      </c>
      <c r="AT17" s="21">
        <v>220</v>
      </c>
      <c r="AU17" s="21">
        <v>390</v>
      </c>
      <c r="AV17" s="21">
        <v>230</v>
      </c>
      <c r="AW17" s="571">
        <f>AV17+AU17+AT17+AS17+AR17+AQ17+AP17+AO17+AN17+AM17</f>
        <v>3003</v>
      </c>
      <c r="AX17" s="193">
        <v>239</v>
      </c>
      <c r="AY17" s="193">
        <v>328</v>
      </c>
      <c r="AZ17" s="193">
        <v>354</v>
      </c>
      <c r="BA17" s="193">
        <v>290</v>
      </c>
      <c r="BB17" s="15">
        <v>180</v>
      </c>
      <c r="BC17" s="15">
        <v>235</v>
      </c>
      <c r="BD17" s="15">
        <v>283</v>
      </c>
      <c r="BE17" s="21">
        <v>297</v>
      </c>
      <c r="BF17" s="21">
        <v>310</v>
      </c>
      <c r="BG17" s="21">
        <v>180</v>
      </c>
      <c r="BH17" s="571">
        <f>BG17+BF17+BE17+BD17+BC17+BB17+BA17+AZ17+AY17+AX17</f>
        <v>2696</v>
      </c>
      <c r="BI17" s="588">
        <f>N17+Z17+AL17+AW17+BH17</f>
        <v>6650</v>
      </c>
      <c r="BJ17" s="593">
        <v>15</v>
      </c>
    </row>
    <row r="18" spans="1:62" ht="15.75" customHeight="1" x14ac:dyDescent="0.3">
      <c r="A18" s="80">
        <v>16</v>
      </c>
      <c r="B18" s="406" t="s">
        <v>12</v>
      </c>
      <c r="C18" s="52">
        <v>175</v>
      </c>
      <c r="D18" s="15">
        <v>139</v>
      </c>
      <c r="E18" s="15">
        <v>53</v>
      </c>
      <c r="F18" s="15">
        <v>52.5</v>
      </c>
      <c r="G18" s="15">
        <v>0</v>
      </c>
      <c r="H18" s="15">
        <v>101</v>
      </c>
      <c r="I18" s="15">
        <v>114</v>
      </c>
      <c r="J18" s="15">
        <v>92</v>
      </c>
      <c r="K18" s="15">
        <v>0</v>
      </c>
      <c r="L18" s="15">
        <v>82.5</v>
      </c>
      <c r="M18" s="21">
        <v>0</v>
      </c>
      <c r="N18" s="569">
        <f>M18+L18+K18+J18+I18+H18+G18+F18+E18+D18+C18</f>
        <v>809</v>
      </c>
      <c r="O18" s="193">
        <v>91</v>
      </c>
      <c r="P18" s="15">
        <v>103</v>
      </c>
      <c r="Q18" s="15">
        <v>93</v>
      </c>
      <c r="R18" s="15">
        <v>52.5</v>
      </c>
      <c r="S18" s="15">
        <v>57.5</v>
      </c>
      <c r="T18" s="15">
        <v>97</v>
      </c>
      <c r="U18" s="15">
        <v>92</v>
      </c>
      <c r="V18" s="15">
        <v>88</v>
      </c>
      <c r="W18" s="15">
        <v>66</v>
      </c>
      <c r="X18" s="15">
        <v>0</v>
      </c>
      <c r="Y18" s="21">
        <v>0</v>
      </c>
      <c r="Z18" s="575">
        <f>Y18+X18+W18+V18+U18+T18+S18+R18+Q18+P18+O18</f>
        <v>740</v>
      </c>
      <c r="AA18" s="52">
        <v>0</v>
      </c>
      <c r="AB18" s="15">
        <v>253</v>
      </c>
      <c r="AC18" s="15"/>
      <c r="AD18" s="15"/>
      <c r="AE18" s="15">
        <v>190</v>
      </c>
      <c r="AF18" s="15">
        <v>0</v>
      </c>
      <c r="AG18" s="15">
        <v>260</v>
      </c>
      <c r="AH18" s="15"/>
      <c r="AI18" s="15"/>
      <c r="AJ18" s="15">
        <v>220</v>
      </c>
      <c r="AK18" s="53">
        <v>0</v>
      </c>
      <c r="AL18" s="577">
        <f>AK18+AJ18+AI18+AH18+AG18+AF18+AE18+AD18+AC18+AB18+AA18</f>
        <v>923</v>
      </c>
      <c r="AM18" s="193">
        <v>323</v>
      </c>
      <c r="AN18" s="15">
        <v>351</v>
      </c>
      <c r="AO18" s="15"/>
      <c r="AP18" s="15"/>
      <c r="AQ18" s="15">
        <v>412</v>
      </c>
      <c r="AR18" s="15">
        <v>462</v>
      </c>
      <c r="AS18" s="21"/>
      <c r="AT18" s="21"/>
      <c r="AU18" s="21">
        <v>170</v>
      </c>
      <c r="AV18" s="21">
        <v>220</v>
      </c>
      <c r="AW18" s="571">
        <f>AV18+AU18+AT18+AS18+AR18+AQ18+AP18+AO18+AN18+AM18</f>
        <v>1938</v>
      </c>
      <c r="AX18" s="193">
        <v>327</v>
      </c>
      <c r="AY18" s="193">
        <v>334</v>
      </c>
      <c r="AZ18" s="193"/>
      <c r="BA18" s="193"/>
      <c r="BB18" s="15">
        <v>310</v>
      </c>
      <c r="BC18" s="15">
        <v>299</v>
      </c>
      <c r="BD18" s="15">
        <v>251</v>
      </c>
      <c r="BE18" s="21"/>
      <c r="BF18" s="21"/>
      <c r="BG18" s="21">
        <v>220</v>
      </c>
      <c r="BH18" s="571">
        <f>BG18+BF18+BE18+BD18+BC18+BB18+BA18+AZ18+AY18+AX18</f>
        <v>1741</v>
      </c>
      <c r="BI18" s="588">
        <f>N18+Z18+AL18+AW18+BH18</f>
        <v>6151</v>
      </c>
      <c r="BJ18" s="593">
        <v>16</v>
      </c>
    </row>
    <row r="19" spans="1:62" ht="15.75" customHeight="1" x14ac:dyDescent="0.3">
      <c r="A19" s="80">
        <v>17</v>
      </c>
      <c r="B19" s="406" t="s">
        <v>3</v>
      </c>
      <c r="C19" s="52">
        <v>0</v>
      </c>
      <c r="D19" s="15">
        <v>34</v>
      </c>
      <c r="E19" s="15">
        <v>78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21">
        <v>0</v>
      </c>
      <c r="N19" s="569">
        <f>M19+L19+K19+J19+I19+H19+G19+F19+E19+D19+C19</f>
        <v>112</v>
      </c>
      <c r="O19" s="193">
        <v>95</v>
      </c>
      <c r="P19" s="15">
        <v>196</v>
      </c>
      <c r="Q19" s="15">
        <v>247</v>
      </c>
      <c r="R19" s="15">
        <v>115</v>
      </c>
      <c r="S19" s="15">
        <v>0</v>
      </c>
      <c r="T19" s="15">
        <v>0</v>
      </c>
      <c r="U19" s="15">
        <v>0</v>
      </c>
      <c r="V19" s="15">
        <v>105</v>
      </c>
      <c r="W19" s="15">
        <v>0</v>
      </c>
      <c r="X19" s="15">
        <v>0</v>
      </c>
      <c r="Y19" s="21">
        <v>0</v>
      </c>
      <c r="Z19" s="575">
        <f>Y19+X19+W19+V19+U19+T19+S19+R19+Q19+P19+O19</f>
        <v>758</v>
      </c>
      <c r="AA19" s="52">
        <v>0</v>
      </c>
      <c r="AB19" s="15">
        <v>215</v>
      </c>
      <c r="AC19" s="15">
        <v>296</v>
      </c>
      <c r="AD19" s="15">
        <v>0</v>
      </c>
      <c r="AE19" s="15">
        <v>0</v>
      </c>
      <c r="AF19" s="15">
        <v>0</v>
      </c>
      <c r="AG19" s="15">
        <v>89</v>
      </c>
      <c r="AH19" s="15">
        <v>71</v>
      </c>
      <c r="AI19" s="15">
        <v>0</v>
      </c>
      <c r="AJ19" s="15">
        <v>0</v>
      </c>
      <c r="AK19" s="53">
        <v>0</v>
      </c>
      <c r="AL19" s="577">
        <f>AK19+AJ19+AI19+AH19+AG19+AF19+AE19+AD19+AC19+AB19+AA19</f>
        <v>671</v>
      </c>
      <c r="AM19" s="193">
        <v>361</v>
      </c>
      <c r="AN19" s="15">
        <v>374</v>
      </c>
      <c r="AO19" s="15">
        <v>278</v>
      </c>
      <c r="AP19" s="15">
        <v>310</v>
      </c>
      <c r="AQ19" s="15">
        <v>323</v>
      </c>
      <c r="AR19" s="15">
        <v>259</v>
      </c>
      <c r="AS19" s="21">
        <v>289</v>
      </c>
      <c r="AT19" s="21">
        <v>230</v>
      </c>
      <c r="AU19" s="21">
        <v>330</v>
      </c>
      <c r="AV19" s="21">
        <v>310</v>
      </c>
      <c r="AW19" s="571">
        <f>AV19+AU19+AT19+AS19+AR19+AQ19+AP19+AO19+AN19+AM19</f>
        <v>3064</v>
      </c>
      <c r="AX19" s="193"/>
      <c r="AY19" s="193"/>
      <c r="AZ19" s="193"/>
      <c r="BA19" s="193"/>
      <c r="BB19" s="15"/>
      <c r="BC19" s="15"/>
      <c r="BD19" s="15"/>
      <c r="BE19" s="21"/>
      <c r="BF19" s="21"/>
      <c r="BG19" s="21"/>
      <c r="BH19" s="571">
        <f>BG19+BF19+BE19+BD19+BC19+BB19+BA19+AZ19+AY19+AX19</f>
        <v>0</v>
      </c>
      <c r="BI19" s="588">
        <f>N19+Z19+AL19+AW19+BH19</f>
        <v>4605</v>
      </c>
      <c r="BJ19" s="593">
        <v>17</v>
      </c>
    </row>
    <row r="20" spans="1:62" ht="15.75" customHeight="1" x14ac:dyDescent="0.3">
      <c r="A20" s="80">
        <v>18</v>
      </c>
      <c r="B20" s="406" t="s">
        <v>22</v>
      </c>
      <c r="C20" s="52">
        <v>307</v>
      </c>
      <c r="D20" s="15">
        <v>245</v>
      </c>
      <c r="E20" s="15">
        <v>213</v>
      </c>
      <c r="F20" s="15">
        <v>220</v>
      </c>
      <c r="G20" s="15">
        <v>0</v>
      </c>
      <c r="H20" s="15">
        <v>169</v>
      </c>
      <c r="I20" s="15">
        <v>124</v>
      </c>
      <c r="J20" s="15">
        <v>0</v>
      </c>
      <c r="K20" s="15">
        <v>0</v>
      </c>
      <c r="L20" s="15">
        <v>0</v>
      </c>
      <c r="M20" s="21">
        <v>190</v>
      </c>
      <c r="N20" s="569">
        <f>M20+L20+K20+J20+I20+H20+G20+F20+E20+D20+C20</f>
        <v>1468</v>
      </c>
      <c r="O20" s="193">
        <v>105</v>
      </c>
      <c r="P20" s="15">
        <v>91</v>
      </c>
      <c r="Q20" s="15">
        <v>264</v>
      </c>
      <c r="R20" s="15">
        <v>158</v>
      </c>
      <c r="S20" s="15">
        <v>57.5</v>
      </c>
      <c r="T20" s="15">
        <v>112</v>
      </c>
      <c r="U20" s="15">
        <v>111</v>
      </c>
      <c r="V20" s="15">
        <v>143</v>
      </c>
      <c r="W20" s="15">
        <v>66</v>
      </c>
      <c r="X20" s="15">
        <v>0</v>
      </c>
      <c r="Y20" s="21">
        <v>0</v>
      </c>
      <c r="Z20" s="575">
        <f>Y20+X20+W20+V20+U20+T20+S20+R20+Q20+P20+O20</f>
        <v>1107.5</v>
      </c>
      <c r="AA20" s="52">
        <v>295</v>
      </c>
      <c r="AB20" s="15">
        <v>259</v>
      </c>
      <c r="AC20" s="15">
        <v>230</v>
      </c>
      <c r="AD20" s="15">
        <v>150</v>
      </c>
      <c r="AE20" s="15">
        <v>230</v>
      </c>
      <c r="AF20" s="15">
        <v>193</v>
      </c>
      <c r="AG20" s="15">
        <v>101</v>
      </c>
      <c r="AH20" s="15">
        <v>115</v>
      </c>
      <c r="AI20" s="15">
        <v>0</v>
      </c>
      <c r="AJ20" s="15">
        <v>0</v>
      </c>
      <c r="AK20" s="53">
        <v>0</v>
      </c>
      <c r="AL20" s="577">
        <f>AK20+AJ20+AI20+AH20+AG20+AF20+AE20+AD20+AC20+AB20+AA20</f>
        <v>1573</v>
      </c>
      <c r="AM20" s="193">
        <v>103</v>
      </c>
      <c r="AN20" s="15">
        <v>85</v>
      </c>
      <c r="AO20" s="15"/>
      <c r="AP20" s="15"/>
      <c r="AQ20" s="15">
        <v>0</v>
      </c>
      <c r="AR20" s="15">
        <v>0</v>
      </c>
      <c r="AS20" s="21"/>
      <c r="AT20" s="21"/>
      <c r="AU20" s="21">
        <v>0</v>
      </c>
      <c r="AV20" s="21">
        <v>0</v>
      </c>
      <c r="AW20" s="571">
        <f>AV20+AU20+AT20+AS20+AR20+AQ20+AP20+AO20+AN20+AM20</f>
        <v>188</v>
      </c>
      <c r="AX20" s="193"/>
      <c r="AY20" s="193"/>
      <c r="AZ20" s="193"/>
      <c r="BA20" s="193"/>
      <c r="BB20" s="15"/>
      <c r="BC20" s="15"/>
      <c r="BD20" s="15"/>
      <c r="BE20" s="21"/>
      <c r="BF20" s="21"/>
      <c r="BG20" s="21"/>
      <c r="BH20" s="571">
        <f>BG20+BF20+BE20+BD20+BC20+BB20+BA20+AZ20+AY20+AX20</f>
        <v>0</v>
      </c>
      <c r="BI20" s="588">
        <f>N20+Z20+AL20+AW20+BH20</f>
        <v>4336.5</v>
      </c>
      <c r="BJ20" s="593">
        <v>18</v>
      </c>
    </row>
    <row r="21" spans="1:62" ht="15.75" customHeight="1" x14ac:dyDescent="0.3">
      <c r="A21" s="80">
        <v>19</v>
      </c>
      <c r="B21" s="406" t="s">
        <v>9</v>
      </c>
      <c r="C21" s="52">
        <v>0</v>
      </c>
      <c r="D21" s="15">
        <v>0</v>
      </c>
      <c r="E21" s="15">
        <v>49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21">
        <v>0</v>
      </c>
      <c r="N21" s="569">
        <f>M21+L21+K21+J21+I21+H21+G21+F21+E21+D21+C21</f>
        <v>49</v>
      </c>
      <c r="O21" s="193">
        <v>0</v>
      </c>
      <c r="P21" s="15">
        <v>0</v>
      </c>
      <c r="Q21" s="15">
        <v>43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21">
        <v>0</v>
      </c>
      <c r="Z21" s="575">
        <f>Y21+X21+W21+V21+U21+T21+S21+R21+Q21+P21+O21</f>
        <v>43</v>
      </c>
      <c r="AA21" s="52">
        <v>242</v>
      </c>
      <c r="AB21" s="15">
        <v>281</v>
      </c>
      <c r="AC21" s="15">
        <v>261</v>
      </c>
      <c r="AD21" s="15">
        <v>390</v>
      </c>
      <c r="AE21" s="15">
        <v>180</v>
      </c>
      <c r="AF21" s="15">
        <v>56</v>
      </c>
      <c r="AG21" s="15">
        <v>111</v>
      </c>
      <c r="AH21" s="15">
        <v>121</v>
      </c>
      <c r="AI21" s="15">
        <v>0</v>
      </c>
      <c r="AJ21" s="15">
        <v>0</v>
      </c>
      <c r="AK21" s="53">
        <v>0</v>
      </c>
      <c r="AL21" s="577">
        <f>AK21+AJ21+AI21+AH21+AG21+AF21+AE21+AD21+AC21+AB21+AA21</f>
        <v>1642</v>
      </c>
      <c r="AM21" s="193">
        <v>0</v>
      </c>
      <c r="AN21" s="15">
        <v>189</v>
      </c>
      <c r="AO21" s="15">
        <v>160</v>
      </c>
      <c r="AP21" s="15">
        <v>0</v>
      </c>
      <c r="AQ21" s="15">
        <v>0</v>
      </c>
      <c r="AR21" s="15">
        <v>0</v>
      </c>
      <c r="AS21" s="21">
        <v>196</v>
      </c>
      <c r="AT21" s="21">
        <v>200</v>
      </c>
      <c r="AU21" s="21">
        <v>0</v>
      </c>
      <c r="AV21" s="21">
        <v>0</v>
      </c>
      <c r="AW21" s="571">
        <f>AV21+AU21+AT21+AS21+AR21+AQ21+AP21+AO21+AN21+AM21</f>
        <v>745</v>
      </c>
      <c r="AX21" s="193">
        <v>71</v>
      </c>
      <c r="AY21" s="193">
        <v>75</v>
      </c>
      <c r="AZ21" s="193">
        <v>295</v>
      </c>
      <c r="BA21" s="193">
        <v>230</v>
      </c>
      <c r="BB21" s="15">
        <v>67</v>
      </c>
      <c r="BC21" s="15">
        <v>161</v>
      </c>
      <c r="BD21" s="15">
        <v>146</v>
      </c>
      <c r="BE21" s="21">
        <v>278</v>
      </c>
      <c r="BF21" s="21">
        <v>290</v>
      </c>
      <c r="BG21" s="21">
        <v>77</v>
      </c>
      <c r="BH21" s="571">
        <f>BG21+BF21+BE21+BD21+BC21+BB21+BA21+AZ21+AY21+AX21</f>
        <v>1690</v>
      </c>
      <c r="BI21" s="588">
        <f>N21+Z21+AL21+AW21+BH21</f>
        <v>4169</v>
      </c>
      <c r="BJ21" s="593">
        <v>19</v>
      </c>
    </row>
    <row r="22" spans="1:62" ht="15.75" customHeight="1" x14ac:dyDescent="0.3">
      <c r="A22" s="80">
        <v>20</v>
      </c>
      <c r="B22" s="408" t="s">
        <v>130</v>
      </c>
      <c r="C22" s="52">
        <v>128</v>
      </c>
      <c r="D22" s="15">
        <v>92</v>
      </c>
      <c r="E22" s="15">
        <v>173</v>
      </c>
      <c r="F22" s="15">
        <v>77.5</v>
      </c>
      <c r="G22" s="15">
        <v>0</v>
      </c>
      <c r="H22" s="15">
        <v>0</v>
      </c>
      <c r="I22" s="15">
        <v>0</v>
      </c>
      <c r="J22" s="15">
        <v>118</v>
      </c>
      <c r="K22" s="15">
        <v>57.5</v>
      </c>
      <c r="L22" s="15">
        <v>0</v>
      </c>
      <c r="M22" s="21">
        <v>0</v>
      </c>
      <c r="N22" s="569">
        <f>M22+L22+K22+J22+I22+H22+G22+F22+E22+D22+C22</f>
        <v>646</v>
      </c>
      <c r="O22" s="193">
        <v>409</v>
      </c>
      <c r="P22" s="15">
        <v>99</v>
      </c>
      <c r="Q22" s="15">
        <v>301</v>
      </c>
      <c r="R22" s="15">
        <v>180</v>
      </c>
      <c r="S22" s="15">
        <v>0</v>
      </c>
      <c r="T22" s="15">
        <v>85</v>
      </c>
      <c r="U22" s="15">
        <v>93</v>
      </c>
      <c r="V22" s="15">
        <v>90</v>
      </c>
      <c r="W22" s="15">
        <v>0</v>
      </c>
      <c r="X22" s="15">
        <v>0</v>
      </c>
      <c r="Y22" s="21">
        <v>0</v>
      </c>
      <c r="Z22" s="575">
        <f>Y22+X22+W22+V22+U22+T22+S22+R22+Q22+P22+O22</f>
        <v>1257</v>
      </c>
      <c r="AA22" s="52">
        <v>0</v>
      </c>
      <c r="AB22" s="15">
        <v>111</v>
      </c>
      <c r="AC22" s="15"/>
      <c r="AD22" s="15"/>
      <c r="AE22" s="15">
        <v>70</v>
      </c>
      <c r="AF22" s="15">
        <v>0</v>
      </c>
      <c r="AG22" s="15">
        <v>0</v>
      </c>
      <c r="AH22" s="15"/>
      <c r="AI22" s="15"/>
      <c r="AJ22" s="15">
        <v>0</v>
      </c>
      <c r="AK22" s="53">
        <v>0</v>
      </c>
      <c r="AL22" s="577">
        <f>AK22+AJ22+AI22+AH22+AG22+AF22+AE22+AD22+AC22+AB22+AA22</f>
        <v>181</v>
      </c>
      <c r="AM22" s="193">
        <v>50</v>
      </c>
      <c r="AN22" s="15">
        <v>97</v>
      </c>
      <c r="AO22" s="15"/>
      <c r="AP22" s="15"/>
      <c r="AQ22" s="15">
        <v>0</v>
      </c>
      <c r="AR22" s="15">
        <v>0</v>
      </c>
      <c r="AS22" s="21"/>
      <c r="AT22" s="21"/>
      <c r="AU22" s="21">
        <v>0</v>
      </c>
      <c r="AV22" s="21">
        <v>0</v>
      </c>
      <c r="AW22" s="571">
        <f>AV22+AU22+AT22+AS22+AR22+AQ22+AP22+AO22+AN22+AM22</f>
        <v>147</v>
      </c>
      <c r="AX22" s="193">
        <v>230</v>
      </c>
      <c r="AY22" s="193">
        <v>226</v>
      </c>
      <c r="AZ22" s="193"/>
      <c r="BA22" s="193"/>
      <c r="BB22" s="15">
        <v>270</v>
      </c>
      <c r="BC22" s="15">
        <v>272</v>
      </c>
      <c r="BD22" s="15">
        <v>266</v>
      </c>
      <c r="BE22" s="21"/>
      <c r="BF22" s="21"/>
      <c r="BG22" s="21">
        <v>200</v>
      </c>
      <c r="BH22" s="571">
        <f>BG22+BF22+BE22+BD22+BC22+BB22+BA22+AZ22+AY22+AX22</f>
        <v>1464</v>
      </c>
      <c r="BI22" s="588">
        <f>N22+Z22+AL22+AW22+BH22</f>
        <v>3695</v>
      </c>
      <c r="BJ22" s="593">
        <v>20</v>
      </c>
    </row>
    <row r="23" spans="1:62" ht="15.75" customHeight="1" x14ac:dyDescent="0.3">
      <c r="A23" s="80">
        <v>21</v>
      </c>
      <c r="B23" s="408" t="s">
        <v>85</v>
      </c>
      <c r="C23" s="48">
        <v>142</v>
      </c>
      <c r="D23" s="49">
        <v>112</v>
      </c>
      <c r="E23" s="49">
        <v>0</v>
      </c>
      <c r="F23" s="49">
        <v>0</v>
      </c>
      <c r="G23" s="49">
        <v>95</v>
      </c>
      <c r="H23" s="49">
        <v>113</v>
      </c>
      <c r="I23" s="49">
        <v>84</v>
      </c>
      <c r="J23" s="49">
        <v>71</v>
      </c>
      <c r="K23" s="49">
        <v>0</v>
      </c>
      <c r="L23" s="49">
        <v>0</v>
      </c>
      <c r="M23" s="308">
        <v>0</v>
      </c>
      <c r="N23" s="569">
        <f>M23+L23+K23+J23+I23+H23+G23+F23+E23+D23+C23</f>
        <v>617</v>
      </c>
      <c r="O23" s="193"/>
      <c r="P23" s="15"/>
      <c r="Q23" s="15"/>
      <c r="R23" s="15"/>
      <c r="S23" s="15"/>
      <c r="T23" s="15"/>
      <c r="U23" s="15"/>
      <c r="V23" s="15"/>
      <c r="W23" s="15"/>
      <c r="X23" s="15"/>
      <c r="Y23" s="21"/>
      <c r="Z23" s="575">
        <f>Y23+X23+W23+V23+U23+T23+S23+R23+Q23+P23+O23</f>
        <v>0</v>
      </c>
      <c r="AA23" s="52"/>
      <c r="AB23" s="15"/>
      <c r="AC23" s="15"/>
      <c r="AD23" s="15"/>
      <c r="AE23" s="15"/>
      <c r="AF23" s="15"/>
      <c r="AG23" s="15"/>
      <c r="AH23" s="15"/>
      <c r="AI23" s="15"/>
      <c r="AJ23" s="15"/>
      <c r="AK23" s="53"/>
      <c r="AL23" s="577">
        <f>AK23+AJ23+AI23+AH23+AG23+AF23+AE23+AD23+AC23+AB23+AA23</f>
        <v>0</v>
      </c>
      <c r="AM23" s="193">
        <v>114</v>
      </c>
      <c r="AN23" s="15">
        <v>107</v>
      </c>
      <c r="AO23" s="15"/>
      <c r="AP23" s="15"/>
      <c r="AQ23" s="15">
        <v>109</v>
      </c>
      <c r="AR23" s="15">
        <v>98</v>
      </c>
      <c r="AS23" s="21"/>
      <c r="AT23" s="21"/>
      <c r="AU23" s="21">
        <v>220</v>
      </c>
      <c r="AV23" s="21">
        <v>0</v>
      </c>
      <c r="AW23" s="571">
        <f>AV23+AU23+AT23+AS23+AR23+AQ23+AP23+AO23+AN23+AM23</f>
        <v>648</v>
      </c>
      <c r="AX23" s="193">
        <v>295</v>
      </c>
      <c r="AY23" s="193">
        <v>238</v>
      </c>
      <c r="AZ23" s="193">
        <v>109</v>
      </c>
      <c r="BA23" s="193">
        <v>83</v>
      </c>
      <c r="BB23" s="15">
        <v>190</v>
      </c>
      <c r="BC23" s="15">
        <v>309</v>
      </c>
      <c r="BD23" s="15">
        <v>286</v>
      </c>
      <c r="BE23" s="21">
        <v>310</v>
      </c>
      <c r="BF23" s="21">
        <v>330</v>
      </c>
      <c r="BG23" s="21">
        <v>250</v>
      </c>
      <c r="BH23" s="571">
        <f>BG23+BF23+BE23+BD23+BC23+BB23+BA23+AZ23+AY23+AX23</f>
        <v>2400</v>
      </c>
      <c r="BI23" s="588">
        <f>N23+Z23+AL23+AW23+BH23</f>
        <v>3665</v>
      </c>
      <c r="BJ23" s="593">
        <v>21</v>
      </c>
    </row>
    <row r="24" spans="1:62" ht="15.75" customHeight="1" x14ac:dyDescent="0.3">
      <c r="A24" s="80">
        <v>22</v>
      </c>
      <c r="B24" s="408" t="s">
        <v>7</v>
      </c>
      <c r="C24" s="52">
        <v>262</v>
      </c>
      <c r="D24" s="15">
        <v>279</v>
      </c>
      <c r="E24" s="15">
        <v>272</v>
      </c>
      <c r="F24" s="15">
        <v>175</v>
      </c>
      <c r="G24" s="15">
        <v>270</v>
      </c>
      <c r="H24" s="15">
        <v>342</v>
      </c>
      <c r="I24" s="15">
        <v>350</v>
      </c>
      <c r="J24" s="15">
        <v>286</v>
      </c>
      <c r="K24" s="15">
        <v>310</v>
      </c>
      <c r="L24" s="15">
        <v>250</v>
      </c>
      <c r="M24" s="21">
        <v>290</v>
      </c>
      <c r="N24" s="569">
        <f>M24+L24+K24+J24+I24+H24+G24+F24+E24+D24+C24</f>
        <v>3086</v>
      </c>
      <c r="O24" s="193"/>
      <c r="P24" s="15"/>
      <c r="Q24" s="15"/>
      <c r="R24" s="15"/>
      <c r="S24" s="15"/>
      <c r="T24" s="15"/>
      <c r="U24" s="15"/>
      <c r="V24" s="15"/>
      <c r="W24" s="15"/>
      <c r="X24" s="15"/>
      <c r="Y24" s="21"/>
      <c r="Z24" s="575">
        <f>Y24+X24+W24+V24+U24+T24+S24+R24+Q24+P24+O24</f>
        <v>0</v>
      </c>
      <c r="AA24" s="52">
        <v>0</v>
      </c>
      <c r="AB24" s="15">
        <v>57</v>
      </c>
      <c r="AC24" s="15">
        <v>70</v>
      </c>
      <c r="AD24" s="15">
        <v>0</v>
      </c>
      <c r="AE24" s="15">
        <v>100</v>
      </c>
      <c r="AF24" s="15">
        <v>0</v>
      </c>
      <c r="AG24" s="15">
        <v>53</v>
      </c>
      <c r="AH24" s="15">
        <v>0</v>
      </c>
      <c r="AI24" s="15">
        <v>0</v>
      </c>
      <c r="AJ24" s="15">
        <v>0</v>
      </c>
      <c r="AK24" s="53">
        <v>0</v>
      </c>
      <c r="AL24" s="577">
        <f>AK24+AJ24+AI24+AH24+AG24+AF24+AE24+AD24+AC24+AB24+AA24</f>
        <v>280</v>
      </c>
      <c r="AM24" s="193"/>
      <c r="AN24" s="15"/>
      <c r="AO24" s="15"/>
      <c r="AP24" s="15"/>
      <c r="AQ24" s="15"/>
      <c r="AR24" s="15"/>
      <c r="AS24" s="21"/>
      <c r="AT24" s="21"/>
      <c r="AU24" s="21"/>
      <c r="AV24" s="21"/>
      <c r="AW24" s="571">
        <f>AV24+AU24+AT24+AS24+AR24+AQ24+AP24+AO24+AN24+AM24</f>
        <v>0</v>
      </c>
      <c r="AX24" s="193"/>
      <c r="AY24" s="193"/>
      <c r="AZ24" s="193"/>
      <c r="BA24" s="193"/>
      <c r="BB24" s="15"/>
      <c r="BC24" s="15"/>
      <c r="BD24" s="15"/>
      <c r="BE24" s="21"/>
      <c r="BF24" s="21"/>
      <c r="BG24" s="21"/>
      <c r="BH24" s="571">
        <f>BG24+BF24+BE24+BD24+BC24+BB24+BA24+AZ24+AY24+AX24</f>
        <v>0</v>
      </c>
      <c r="BI24" s="588">
        <f>N24+Z24+AL24+AW24+BH24</f>
        <v>3366</v>
      </c>
      <c r="BJ24" s="593">
        <v>22</v>
      </c>
    </row>
    <row r="25" spans="1:62" ht="15.75" customHeight="1" x14ac:dyDescent="0.3">
      <c r="A25" s="80">
        <v>23</v>
      </c>
      <c r="B25" s="411" t="s">
        <v>31</v>
      </c>
      <c r="C25" s="52">
        <v>64</v>
      </c>
      <c r="D25" s="15">
        <v>42</v>
      </c>
      <c r="E25" s="15">
        <v>60</v>
      </c>
      <c r="F25" s="15">
        <v>47.5</v>
      </c>
      <c r="G25" s="15">
        <v>0</v>
      </c>
      <c r="H25" s="15">
        <v>65</v>
      </c>
      <c r="I25" s="15">
        <v>50</v>
      </c>
      <c r="J25" s="15">
        <v>68</v>
      </c>
      <c r="K25" s="15">
        <v>0</v>
      </c>
      <c r="L25" s="15">
        <v>50</v>
      </c>
      <c r="M25" s="21">
        <v>0</v>
      </c>
      <c r="N25" s="569">
        <f>M25+L25+K25+J25+I25+H25+G25+F25+E25+D25+C25</f>
        <v>446.5</v>
      </c>
      <c r="O25" s="193">
        <v>0</v>
      </c>
      <c r="P25" s="15">
        <v>0</v>
      </c>
      <c r="Q25" s="15">
        <v>0</v>
      </c>
      <c r="R25" s="15">
        <v>0</v>
      </c>
      <c r="S25" s="15">
        <v>0</v>
      </c>
      <c r="T25" s="15">
        <v>180</v>
      </c>
      <c r="U25" s="15">
        <v>116</v>
      </c>
      <c r="V25" s="15">
        <v>264</v>
      </c>
      <c r="W25" s="15">
        <v>190</v>
      </c>
      <c r="X25" s="15">
        <v>0</v>
      </c>
      <c r="Y25" s="21">
        <v>0</v>
      </c>
      <c r="Z25" s="575">
        <f>Y25+X25+W25+V25+U25+T25+S25+R25+Q25+P25+O25</f>
        <v>750</v>
      </c>
      <c r="AA25" s="52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194</v>
      </c>
      <c r="AH25" s="15">
        <v>258</v>
      </c>
      <c r="AI25" s="15">
        <v>210</v>
      </c>
      <c r="AJ25" s="15">
        <v>0</v>
      </c>
      <c r="AK25" s="53">
        <v>0</v>
      </c>
      <c r="AL25" s="577">
        <f>AK25+AJ25+AI25+AH25+AG25+AF25+AE25+AD25+AC25+AB25+AA25</f>
        <v>662</v>
      </c>
      <c r="AM25" s="193">
        <v>0</v>
      </c>
      <c r="AN25" s="15">
        <v>0</v>
      </c>
      <c r="AO25" s="15">
        <v>0</v>
      </c>
      <c r="AP25" s="15">
        <v>0</v>
      </c>
      <c r="AQ25" s="15">
        <v>118</v>
      </c>
      <c r="AR25" s="15">
        <v>72</v>
      </c>
      <c r="AS25" s="21">
        <v>205</v>
      </c>
      <c r="AT25" s="21">
        <v>0</v>
      </c>
      <c r="AU25" s="21">
        <v>0</v>
      </c>
      <c r="AV25" s="21">
        <v>0</v>
      </c>
      <c r="AW25" s="571">
        <f>AV25+AU25+AT25+AS25+AR25+AQ25+AP25+AO25+AN25+AM25</f>
        <v>395</v>
      </c>
      <c r="AX25" s="193">
        <v>0</v>
      </c>
      <c r="AY25" s="193">
        <v>0</v>
      </c>
      <c r="AZ25" s="193">
        <v>270</v>
      </c>
      <c r="BA25" s="193">
        <v>270</v>
      </c>
      <c r="BB25" s="15">
        <v>0</v>
      </c>
      <c r="BC25" s="15">
        <v>0</v>
      </c>
      <c r="BD25" s="15">
        <v>0</v>
      </c>
      <c r="BE25" s="21">
        <v>284</v>
      </c>
      <c r="BF25" s="21">
        <v>270</v>
      </c>
      <c r="BG25" s="21">
        <v>0</v>
      </c>
      <c r="BH25" s="571">
        <f>BG25+BF25+BE25+BD25+BC25+BB25+BA25+AZ25+AY25+AX25</f>
        <v>1094</v>
      </c>
      <c r="BI25" s="588">
        <f>N25+Z25+AL25+AW25+BH25</f>
        <v>3347.5</v>
      </c>
      <c r="BJ25" s="593">
        <v>23</v>
      </c>
    </row>
    <row r="26" spans="1:62" ht="15.75" customHeight="1" x14ac:dyDescent="0.3">
      <c r="A26" s="80">
        <v>24</v>
      </c>
      <c r="B26" s="410" t="s">
        <v>19</v>
      </c>
      <c r="C26" s="52">
        <v>222</v>
      </c>
      <c r="D26" s="15">
        <v>270</v>
      </c>
      <c r="E26" s="15">
        <v>119</v>
      </c>
      <c r="F26" s="15">
        <v>0</v>
      </c>
      <c r="G26" s="15">
        <v>210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21">
        <v>0</v>
      </c>
      <c r="N26" s="569">
        <f>M26+L26+K26+J26+I26+H26+G26+F26+E26+D26+C26</f>
        <v>821</v>
      </c>
      <c r="O26" s="193">
        <v>0</v>
      </c>
      <c r="P26" s="15">
        <v>0</v>
      </c>
      <c r="Q26" s="15">
        <v>46</v>
      </c>
      <c r="R26" s="15">
        <v>28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21">
        <v>0</v>
      </c>
      <c r="Z26" s="575">
        <f>Y26+X26+W26+V26+U26+T26+S26+R26+Q26+P26+O26</f>
        <v>74</v>
      </c>
      <c r="AA26" s="52">
        <v>86</v>
      </c>
      <c r="AB26" s="15">
        <v>0</v>
      </c>
      <c r="AC26" s="15"/>
      <c r="AD26" s="15"/>
      <c r="AE26" s="15">
        <v>0</v>
      </c>
      <c r="AF26" s="15">
        <v>0</v>
      </c>
      <c r="AG26" s="15">
        <v>66</v>
      </c>
      <c r="AH26" s="15"/>
      <c r="AI26" s="15"/>
      <c r="AJ26" s="15">
        <v>0</v>
      </c>
      <c r="AK26" s="53">
        <v>0</v>
      </c>
      <c r="AL26" s="577">
        <f>AK26+AJ26+AI26+AH26+AG26+AF26+AE26+AD26+AC26+AB26+AA26</f>
        <v>152</v>
      </c>
      <c r="AM26" s="193">
        <v>177</v>
      </c>
      <c r="AN26" s="15">
        <v>270</v>
      </c>
      <c r="AO26" s="15"/>
      <c r="AP26" s="15"/>
      <c r="AQ26" s="15">
        <v>142</v>
      </c>
      <c r="AR26" s="15">
        <v>214</v>
      </c>
      <c r="AS26" s="21"/>
      <c r="AT26" s="21"/>
      <c r="AU26" s="21">
        <v>150</v>
      </c>
      <c r="AV26" s="21">
        <v>190</v>
      </c>
      <c r="AW26" s="571">
        <f>AV26+AU26+AT26+AS26+AR26+AQ26+AP26+AO26+AN26+AM26</f>
        <v>1143</v>
      </c>
      <c r="AX26" s="193">
        <v>0</v>
      </c>
      <c r="AY26" s="193">
        <v>0</v>
      </c>
      <c r="AZ26" s="193">
        <v>92</v>
      </c>
      <c r="BA26" s="193">
        <v>0</v>
      </c>
      <c r="BB26" s="15">
        <v>0</v>
      </c>
      <c r="BC26" s="15">
        <v>0</v>
      </c>
      <c r="BD26" s="15">
        <v>0</v>
      </c>
      <c r="BE26" s="21">
        <v>0</v>
      </c>
      <c r="BF26" s="21">
        <v>0</v>
      </c>
      <c r="BG26" s="21">
        <v>0</v>
      </c>
      <c r="BH26" s="571">
        <f>BG26+BF26+BE26+BD26+BC26+BB26+BA26+AZ26+AY26+AX26</f>
        <v>92</v>
      </c>
      <c r="BI26" s="588">
        <f>N26+Z26+AL26+AW26+BH26</f>
        <v>2282</v>
      </c>
      <c r="BJ26" s="593">
        <v>24</v>
      </c>
    </row>
    <row r="27" spans="1:62" ht="15.75" customHeight="1" x14ac:dyDescent="0.3">
      <c r="A27" s="80">
        <v>25</v>
      </c>
      <c r="B27" s="408" t="s">
        <v>53</v>
      </c>
      <c r="C27" s="48">
        <v>0</v>
      </c>
      <c r="D27" s="49">
        <v>0</v>
      </c>
      <c r="E27" s="49">
        <v>0</v>
      </c>
      <c r="F27" s="49">
        <v>0</v>
      </c>
      <c r="G27" s="49">
        <v>0</v>
      </c>
      <c r="H27" s="49">
        <v>73</v>
      </c>
      <c r="I27" s="49">
        <v>72</v>
      </c>
      <c r="J27" s="49">
        <v>81</v>
      </c>
      <c r="K27" s="49">
        <v>0</v>
      </c>
      <c r="L27" s="49">
        <v>0</v>
      </c>
      <c r="M27" s="308">
        <v>0</v>
      </c>
      <c r="N27" s="569">
        <f>M27+L27+K27+J27+I27+H27+G27+F27+E27+D27+C27</f>
        <v>226</v>
      </c>
      <c r="O27" s="193"/>
      <c r="P27" s="15"/>
      <c r="Q27" s="15"/>
      <c r="R27" s="15"/>
      <c r="S27" s="15"/>
      <c r="T27" s="15"/>
      <c r="U27" s="15"/>
      <c r="V27" s="15"/>
      <c r="W27" s="15"/>
      <c r="X27" s="15"/>
      <c r="Y27" s="21"/>
      <c r="Z27" s="575">
        <f>Y27+X27+W27+V27+U27+T27+S27+R27+Q27+P27+O27</f>
        <v>0</v>
      </c>
      <c r="AA27" s="52"/>
      <c r="AB27" s="15"/>
      <c r="AC27" s="15"/>
      <c r="AD27" s="15"/>
      <c r="AE27" s="15"/>
      <c r="AF27" s="15"/>
      <c r="AG27" s="15"/>
      <c r="AH27" s="15"/>
      <c r="AI27" s="15"/>
      <c r="AJ27" s="15"/>
      <c r="AK27" s="53"/>
      <c r="AL27" s="577">
        <f>AK27+AJ27+AI27+AH27+AG27+AF27+AE27+AD27+AC27+AB27+AA27</f>
        <v>0</v>
      </c>
      <c r="AM27" s="193">
        <v>0</v>
      </c>
      <c r="AN27" s="15">
        <v>0</v>
      </c>
      <c r="AO27" s="15">
        <v>187</v>
      </c>
      <c r="AP27" s="15">
        <v>170</v>
      </c>
      <c r="AQ27" s="15">
        <v>0</v>
      </c>
      <c r="AR27" s="15">
        <v>0</v>
      </c>
      <c r="AS27" s="21">
        <v>0</v>
      </c>
      <c r="AT27" s="21">
        <v>0</v>
      </c>
      <c r="AU27" s="21">
        <v>0</v>
      </c>
      <c r="AV27" s="21">
        <v>0</v>
      </c>
      <c r="AW27" s="571">
        <f>AV27+AU27+AT27+AS27+AR27+AQ27+AP27+AO27+AN27+AM27</f>
        <v>357</v>
      </c>
      <c r="AX27" s="193">
        <v>345</v>
      </c>
      <c r="AY27" s="193">
        <v>327</v>
      </c>
      <c r="AZ27" s="193"/>
      <c r="BA27" s="193"/>
      <c r="BB27" s="15">
        <v>210</v>
      </c>
      <c r="BC27" s="15">
        <v>281</v>
      </c>
      <c r="BD27" s="15">
        <v>302</v>
      </c>
      <c r="BE27" s="21"/>
      <c r="BF27" s="21"/>
      <c r="BG27" s="21">
        <v>190</v>
      </c>
      <c r="BH27" s="571">
        <f>BG27+BF27+BE27+BD27+BC27+BB27+BA27+AZ27+AY27+AX27</f>
        <v>1655</v>
      </c>
      <c r="BI27" s="588">
        <f>N27+Z27+AL27+AW27+BH27</f>
        <v>2238</v>
      </c>
      <c r="BJ27" s="593">
        <v>25</v>
      </c>
    </row>
    <row r="28" spans="1:62" ht="15.75" customHeight="1" x14ac:dyDescent="0.3">
      <c r="A28" s="80">
        <v>26</v>
      </c>
      <c r="B28" s="407" t="s">
        <v>52</v>
      </c>
      <c r="C28" s="52">
        <v>0</v>
      </c>
      <c r="D28" s="15">
        <v>45</v>
      </c>
      <c r="E28" s="15"/>
      <c r="F28" s="15"/>
      <c r="G28" s="15">
        <v>0</v>
      </c>
      <c r="H28" s="15">
        <v>0</v>
      </c>
      <c r="I28" s="15">
        <v>0</v>
      </c>
      <c r="J28" s="15"/>
      <c r="K28" s="15"/>
      <c r="L28" s="15">
        <v>0</v>
      </c>
      <c r="M28" s="21">
        <v>0</v>
      </c>
      <c r="N28" s="569">
        <f>M28+L28+K28+J28+I28+H28+G28+F28+E28+D28+C28</f>
        <v>45</v>
      </c>
      <c r="O28" s="193">
        <v>124</v>
      </c>
      <c r="P28" s="15">
        <v>196</v>
      </c>
      <c r="Q28" s="15">
        <v>231</v>
      </c>
      <c r="R28" s="15">
        <v>95</v>
      </c>
      <c r="S28" s="15">
        <v>57.5</v>
      </c>
      <c r="T28" s="15">
        <v>0</v>
      </c>
      <c r="U28" s="15">
        <v>99</v>
      </c>
      <c r="V28" s="15">
        <v>94</v>
      </c>
      <c r="W28" s="15">
        <v>73</v>
      </c>
      <c r="X28" s="15">
        <v>0</v>
      </c>
      <c r="Y28" s="21">
        <v>0</v>
      </c>
      <c r="Z28" s="575">
        <f>Y28+X28+W28+V28+U28+T28+S28+R28+Q28+P28+O28</f>
        <v>969.5</v>
      </c>
      <c r="AA28" s="52">
        <v>67</v>
      </c>
      <c r="AB28" s="15">
        <v>0</v>
      </c>
      <c r="AC28" s="15"/>
      <c r="AD28" s="15"/>
      <c r="AE28" s="15">
        <v>0</v>
      </c>
      <c r="AF28" s="15">
        <v>0</v>
      </c>
      <c r="AG28" s="15">
        <v>0</v>
      </c>
      <c r="AH28" s="15"/>
      <c r="AI28" s="15"/>
      <c r="AJ28" s="15">
        <v>0</v>
      </c>
      <c r="AK28" s="53">
        <v>0</v>
      </c>
      <c r="AL28" s="577">
        <f>AK28+AJ28+AI28+AH28+AG28+AF28+AE28+AD28+AC28+AB28+AA28</f>
        <v>67</v>
      </c>
      <c r="AM28" s="193">
        <v>189</v>
      </c>
      <c r="AN28" s="15">
        <v>241</v>
      </c>
      <c r="AO28" s="15">
        <v>249</v>
      </c>
      <c r="AP28" s="15">
        <v>180</v>
      </c>
      <c r="AQ28" s="15">
        <v>0</v>
      </c>
      <c r="AR28" s="15">
        <v>0</v>
      </c>
      <c r="AS28" s="21">
        <v>0</v>
      </c>
      <c r="AT28" s="21">
        <v>0</v>
      </c>
      <c r="AU28" s="21">
        <v>0</v>
      </c>
      <c r="AV28" s="21">
        <v>0</v>
      </c>
      <c r="AW28" s="571">
        <f>AV28+AU28+AT28+AS28+AR28+AQ28+AP28+AO28+AN28+AM28</f>
        <v>859</v>
      </c>
      <c r="AX28" s="193">
        <v>0</v>
      </c>
      <c r="AY28" s="193">
        <v>0</v>
      </c>
      <c r="AZ28" s="193">
        <v>98</v>
      </c>
      <c r="BA28" s="193">
        <v>0</v>
      </c>
      <c r="BB28" s="15">
        <v>0</v>
      </c>
      <c r="BC28" s="15">
        <v>0</v>
      </c>
      <c r="BD28" s="15">
        <v>0</v>
      </c>
      <c r="BE28" s="21">
        <v>106</v>
      </c>
      <c r="BF28" s="21">
        <v>0</v>
      </c>
      <c r="BG28" s="21">
        <v>0</v>
      </c>
      <c r="BH28" s="571">
        <f>BG28+BF28+BE28+BD28+BC28+BB28+BA28+AZ28+AY28+AX28</f>
        <v>204</v>
      </c>
      <c r="BI28" s="588">
        <f>N28+Z28+AL28+AW28+BH28</f>
        <v>2144.5</v>
      </c>
      <c r="BJ28" s="593">
        <v>26</v>
      </c>
    </row>
    <row r="29" spans="1:62" ht="15.75" customHeight="1" x14ac:dyDescent="0.3">
      <c r="A29" s="80">
        <v>27</v>
      </c>
      <c r="B29" s="408" t="s">
        <v>39</v>
      </c>
      <c r="C29" s="52">
        <v>130</v>
      </c>
      <c r="D29" s="15">
        <v>104</v>
      </c>
      <c r="E29" s="15">
        <v>151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21">
        <v>0</v>
      </c>
      <c r="N29" s="569">
        <f>M29+L29+K29+J29+I29+H29+G29+F29+E29+D29+C29</f>
        <v>385</v>
      </c>
      <c r="O29" s="193">
        <v>0</v>
      </c>
      <c r="P29" s="15">
        <v>82</v>
      </c>
      <c r="Q29" s="15">
        <v>132</v>
      </c>
      <c r="R29" s="15">
        <v>57.5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21">
        <v>0</v>
      </c>
      <c r="Z29" s="575">
        <f>Y29+X29+W29+V29+U29+T29+S29+R29+Q29+P29+O29</f>
        <v>271.5</v>
      </c>
      <c r="AA29" s="52">
        <v>0</v>
      </c>
      <c r="AB29" s="15">
        <v>78</v>
      </c>
      <c r="AC29" s="15">
        <v>85</v>
      </c>
      <c r="AD29" s="15">
        <v>0</v>
      </c>
      <c r="AE29" s="15">
        <v>56</v>
      </c>
      <c r="AF29" s="15">
        <v>0</v>
      </c>
      <c r="AG29" s="15">
        <v>86</v>
      </c>
      <c r="AH29" s="15">
        <v>0</v>
      </c>
      <c r="AI29" s="15">
        <v>0</v>
      </c>
      <c r="AJ29" s="15">
        <v>0</v>
      </c>
      <c r="AK29" s="53">
        <v>0</v>
      </c>
      <c r="AL29" s="577">
        <f>AK29+AJ29+AI29+AH29+AG29+AF29+AE29+AD29+AC29+AB29+AA29</f>
        <v>305</v>
      </c>
      <c r="AM29" s="193">
        <v>59</v>
      </c>
      <c r="AN29" s="15">
        <v>42</v>
      </c>
      <c r="AO29" s="15">
        <v>89</v>
      </c>
      <c r="AP29" s="15">
        <v>0</v>
      </c>
      <c r="AQ29" s="15">
        <v>233</v>
      </c>
      <c r="AR29" s="15">
        <v>217</v>
      </c>
      <c r="AS29" s="21">
        <v>86</v>
      </c>
      <c r="AT29" s="21">
        <v>0</v>
      </c>
      <c r="AU29" s="21">
        <v>190</v>
      </c>
      <c r="AV29" s="21">
        <v>0</v>
      </c>
      <c r="AW29" s="571">
        <f>AV29+AU29+AT29+AS29+AR29+AQ29+AP29+AO29+AN29+AM29</f>
        <v>916</v>
      </c>
      <c r="AX29" s="193"/>
      <c r="AY29" s="193"/>
      <c r="AZ29" s="193"/>
      <c r="BA29" s="193"/>
      <c r="BB29" s="15"/>
      <c r="BC29" s="15"/>
      <c r="BD29" s="15"/>
      <c r="BE29" s="21"/>
      <c r="BF29" s="21"/>
      <c r="BG29" s="21"/>
      <c r="BH29" s="571">
        <f>BG29+BF29+BE29+BD29+BC29+BB29+BA29+AZ29+AY29+AX29</f>
        <v>0</v>
      </c>
      <c r="BI29" s="588">
        <f>N29+Z29+AL29+AW29+BH29</f>
        <v>1877.5</v>
      </c>
      <c r="BJ29" s="593">
        <v>27</v>
      </c>
    </row>
    <row r="30" spans="1:62" ht="15.75" customHeight="1" x14ac:dyDescent="0.3">
      <c r="A30" s="80">
        <v>28</v>
      </c>
      <c r="B30" s="407" t="s">
        <v>23</v>
      </c>
      <c r="C30" s="52">
        <v>0</v>
      </c>
      <c r="D30" s="15">
        <v>0</v>
      </c>
      <c r="E30" s="15">
        <v>75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21">
        <v>0</v>
      </c>
      <c r="N30" s="569">
        <f>M30+L30+K30+J30+I30+H30+G30+F30+E30+D30+C30</f>
        <v>75</v>
      </c>
      <c r="O30" s="193"/>
      <c r="P30" s="15"/>
      <c r="Q30" s="15"/>
      <c r="R30" s="15"/>
      <c r="S30" s="15"/>
      <c r="T30" s="15"/>
      <c r="U30" s="15"/>
      <c r="V30" s="15"/>
      <c r="W30" s="15"/>
      <c r="X30" s="15"/>
      <c r="Y30" s="21"/>
      <c r="Z30" s="575">
        <f>Y30+X30+W30+V30+U30+T30+S30+R30+Q30+P30+O30</f>
        <v>0</v>
      </c>
      <c r="AA30" s="52">
        <v>95</v>
      </c>
      <c r="AB30" s="15">
        <v>0</v>
      </c>
      <c r="AC30" s="15"/>
      <c r="AD30" s="15"/>
      <c r="AE30" s="15">
        <v>0</v>
      </c>
      <c r="AF30" s="15">
        <v>0</v>
      </c>
      <c r="AG30" s="15">
        <v>0</v>
      </c>
      <c r="AH30" s="15"/>
      <c r="AI30" s="15"/>
      <c r="AJ30" s="15">
        <v>0</v>
      </c>
      <c r="AK30" s="53">
        <v>0</v>
      </c>
      <c r="AL30" s="577">
        <f>AK30+AJ30+AI30+AH30+AG30+AF30+AE30+AD30+AC30+AB30+AA30</f>
        <v>95</v>
      </c>
      <c r="AM30" s="193">
        <v>0</v>
      </c>
      <c r="AN30" s="15">
        <v>0</v>
      </c>
      <c r="AO30" s="15"/>
      <c r="AP30" s="15"/>
      <c r="AQ30" s="15">
        <v>61</v>
      </c>
      <c r="AR30" s="15">
        <v>56</v>
      </c>
      <c r="AS30" s="21"/>
      <c r="AT30" s="21"/>
      <c r="AU30" s="21">
        <v>0</v>
      </c>
      <c r="AV30" s="21">
        <v>0</v>
      </c>
      <c r="AW30" s="571">
        <f>AV30+AU30+AT30+AS30+AR30+AQ30+AP30+AO30+AN30+AM30</f>
        <v>117</v>
      </c>
      <c r="AX30" s="193">
        <v>223</v>
      </c>
      <c r="AY30" s="193">
        <v>222</v>
      </c>
      <c r="AZ30" s="193"/>
      <c r="BA30" s="193"/>
      <c r="BB30" s="15">
        <v>230</v>
      </c>
      <c r="BC30" s="15">
        <v>259</v>
      </c>
      <c r="BD30" s="15">
        <v>291</v>
      </c>
      <c r="BE30" s="21"/>
      <c r="BF30" s="21"/>
      <c r="BG30" s="21">
        <v>210</v>
      </c>
      <c r="BH30" s="571">
        <f>BG30+BF30+BE30+BD30+BC30+BB30+BA30+AZ30+AY30+AX30</f>
        <v>1435</v>
      </c>
      <c r="BI30" s="588">
        <f>N30+Z30+AL30+AW30+BH30</f>
        <v>1722</v>
      </c>
      <c r="BJ30" s="593">
        <v>28</v>
      </c>
    </row>
    <row r="31" spans="1:62" ht="15.75" customHeight="1" x14ac:dyDescent="0.3">
      <c r="A31" s="80">
        <v>29</v>
      </c>
      <c r="B31" s="408" t="s">
        <v>4</v>
      </c>
      <c r="C31" s="48">
        <v>53</v>
      </c>
      <c r="D31" s="49">
        <v>59</v>
      </c>
      <c r="E31" s="49">
        <v>0</v>
      </c>
      <c r="F31" s="49">
        <v>0</v>
      </c>
      <c r="G31" s="49">
        <v>0</v>
      </c>
      <c r="H31" s="49">
        <v>0</v>
      </c>
      <c r="I31" s="49">
        <v>58</v>
      </c>
      <c r="J31" s="49">
        <v>0</v>
      </c>
      <c r="K31" s="49">
        <v>0</v>
      </c>
      <c r="L31" s="49">
        <v>0</v>
      </c>
      <c r="M31" s="308">
        <v>0</v>
      </c>
      <c r="N31" s="569">
        <f>M31+L31+K31+J31+I31+H31+G31+F31+E31+D31+C31</f>
        <v>170</v>
      </c>
      <c r="O31" s="193">
        <v>0</v>
      </c>
      <c r="P31" s="15">
        <v>0</v>
      </c>
      <c r="Q31" s="15">
        <v>46</v>
      </c>
      <c r="R31" s="15">
        <v>28</v>
      </c>
      <c r="S31" s="15">
        <v>0</v>
      </c>
      <c r="T31" s="15">
        <v>196</v>
      </c>
      <c r="U31" s="15">
        <v>183</v>
      </c>
      <c r="V31" s="15">
        <v>290</v>
      </c>
      <c r="W31" s="15">
        <v>270</v>
      </c>
      <c r="X31" s="15">
        <v>0</v>
      </c>
      <c r="Y31" s="21">
        <v>0</v>
      </c>
      <c r="Z31" s="575">
        <f>Y31+X31+W31+V31+U31+T31+S31+R31+Q31+P31+O31</f>
        <v>1013</v>
      </c>
      <c r="AA31" s="52">
        <v>0</v>
      </c>
      <c r="AB31" s="15">
        <v>66</v>
      </c>
      <c r="AC31" s="15"/>
      <c r="AD31" s="15"/>
      <c r="AE31" s="15">
        <v>0</v>
      </c>
      <c r="AF31" s="15">
        <v>0</v>
      </c>
      <c r="AG31" s="15">
        <v>0</v>
      </c>
      <c r="AH31" s="15"/>
      <c r="AI31" s="15"/>
      <c r="AJ31" s="15">
        <v>0</v>
      </c>
      <c r="AK31" s="53">
        <v>0</v>
      </c>
      <c r="AL31" s="577">
        <f>AK31+AJ31+AI31+AH31+AG31+AF31+AE31+AD31+AC31+AB31+AA31</f>
        <v>66</v>
      </c>
      <c r="AM31" s="193">
        <v>173</v>
      </c>
      <c r="AN31" s="15">
        <v>165</v>
      </c>
      <c r="AO31" s="15"/>
      <c r="AP31" s="15"/>
      <c r="AQ31" s="15">
        <v>0</v>
      </c>
      <c r="AR31" s="15">
        <v>0</v>
      </c>
      <c r="AS31" s="21"/>
      <c r="AT31" s="21"/>
      <c r="AU31" s="21">
        <v>0</v>
      </c>
      <c r="AV31" s="21">
        <v>0</v>
      </c>
      <c r="AW31" s="571">
        <f>AV31+AU31+AT31+AS31+AR31+AQ31+AP31+AO31+AN31+AM31</f>
        <v>338</v>
      </c>
      <c r="AX31" s="193"/>
      <c r="AY31" s="193"/>
      <c r="AZ31" s="193"/>
      <c r="BA31" s="193"/>
      <c r="BB31" s="15"/>
      <c r="BC31" s="15"/>
      <c r="BD31" s="15"/>
      <c r="BE31" s="21"/>
      <c r="BF31" s="21"/>
      <c r="BG31" s="21"/>
      <c r="BH31" s="571">
        <f>BG31+BF31+BE31+BD31+BC31+BB31+BA31+AZ31+AY31+AX31</f>
        <v>0</v>
      </c>
      <c r="BI31" s="588">
        <f>N31+Z31+AL31+AW31+BH31</f>
        <v>1587</v>
      </c>
      <c r="BJ31" s="593">
        <v>29</v>
      </c>
    </row>
    <row r="32" spans="1:62" ht="15.75" customHeight="1" x14ac:dyDescent="0.3">
      <c r="A32" s="80">
        <v>30</v>
      </c>
      <c r="B32" s="411" t="s">
        <v>76</v>
      </c>
      <c r="C32" s="52"/>
      <c r="D32" s="15"/>
      <c r="E32" s="15"/>
      <c r="F32" s="15"/>
      <c r="G32" s="15"/>
      <c r="H32" s="15"/>
      <c r="I32" s="15"/>
      <c r="J32" s="15"/>
      <c r="K32" s="15"/>
      <c r="L32" s="15"/>
      <c r="M32" s="21"/>
      <c r="N32" s="569">
        <f>M32+L32+K32+J32+I32+H32+G32+F32+E32+D32+C32</f>
        <v>0</v>
      </c>
      <c r="O32" s="193"/>
      <c r="P32" s="15"/>
      <c r="Q32" s="15"/>
      <c r="R32" s="15"/>
      <c r="S32" s="15"/>
      <c r="T32" s="15"/>
      <c r="U32" s="15"/>
      <c r="V32" s="15"/>
      <c r="W32" s="15"/>
      <c r="X32" s="15"/>
      <c r="Y32" s="21"/>
      <c r="Z32" s="575">
        <f>Y32+X32+W32+V32+U32+T32+S32+R32+Q32+P32+O32</f>
        <v>0</v>
      </c>
      <c r="AA32" s="52">
        <v>0</v>
      </c>
      <c r="AB32" s="15">
        <v>0</v>
      </c>
      <c r="AC32" s="15">
        <v>43</v>
      </c>
      <c r="AD32" s="15">
        <v>0</v>
      </c>
      <c r="AE32" s="15">
        <v>0</v>
      </c>
      <c r="AF32" s="15">
        <v>0</v>
      </c>
      <c r="AG32" s="15">
        <v>106</v>
      </c>
      <c r="AH32" s="15">
        <v>97</v>
      </c>
      <c r="AI32" s="15">
        <v>0</v>
      </c>
      <c r="AJ32" s="15">
        <v>0</v>
      </c>
      <c r="AK32" s="53">
        <v>0</v>
      </c>
      <c r="AL32" s="577">
        <f>AK32+AJ32+AI32+AH32+AG32+AF32+AE32+AD32+AC32+AB32+AA32</f>
        <v>246</v>
      </c>
      <c r="AM32" s="193">
        <v>148</v>
      </c>
      <c r="AN32" s="15">
        <v>141</v>
      </c>
      <c r="AO32" s="15">
        <v>257</v>
      </c>
      <c r="AP32" s="15">
        <v>230</v>
      </c>
      <c r="AQ32" s="15">
        <v>0</v>
      </c>
      <c r="AR32" s="15">
        <v>0</v>
      </c>
      <c r="AS32" s="21">
        <v>0</v>
      </c>
      <c r="AT32" s="21">
        <v>0</v>
      </c>
      <c r="AU32" s="21">
        <v>0</v>
      </c>
      <c r="AV32" s="21">
        <v>0</v>
      </c>
      <c r="AW32" s="571">
        <f>AV32+AU32+AT32+AS32+AR32+AQ32+AP32+AO32+AN32+AM32</f>
        <v>776</v>
      </c>
      <c r="AX32" s="193">
        <v>171</v>
      </c>
      <c r="AY32" s="193">
        <v>123</v>
      </c>
      <c r="AZ32" s="193"/>
      <c r="BA32" s="193"/>
      <c r="BB32" s="15">
        <v>0</v>
      </c>
      <c r="BC32" s="15">
        <v>97</v>
      </c>
      <c r="BD32" s="15">
        <v>88</v>
      </c>
      <c r="BE32" s="21"/>
      <c r="BF32" s="21"/>
      <c r="BG32" s="21">
        <v>0</v>
      </c>
      <c r="BH32" s="571">
        <f>BG32+BF32+BE32+BD32+BC32+BB32+BA32+AZ32+AY32+AX32</f>
        <v>479</v>
      </c>
      <c r="BI32" s="588">
        <f>N32+Z32+AL32+AW32+BH32</f>
        <v>1501</v>
      </c>
      <c r="BJ32" s="593">
        <v>30</v>
      </c>
    </row>
    <row r="33" spans="1:62" ht="15.75" customHeight="1" x14ac:dyDescent="0.3">
      <c r="A33" s="80">
        <v>31</v>
      </c>
      <c r="B33" s="411" t="s">
        <v>21</v>
      </c>
      <c r="C33" s="52">
        <v>227</v>
      </c>
      <c r="D33" s="15">
        <v>176</v>
      </c>
      <c r="E33" s="15">
        <v>161</v>
      </c>
      <c r="F33" s="15">
        <v>41</v>
      </c>
      <c r="G33" s="15">
        <v>62.5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21">
        <v>0</v>
      </c>
      <c r="N33" s="569">
        <f>M33+L33+K33+J33+I33+H33+G33+F33+E33+D33+C33</f>
        <v>667.5</v>
      </c>
      <c r="O33" s="193">
        <v>69</v>
      </c>
      <c r="P33" s="15">
        <v>0</v>
      </c>
      <c r="Q33" s="15">
        <v>50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21">
        <v>0</v>
      </c>
      <c r="Z33" s="575">
        <f>Y33+X33+W33+V33+U33+T33+S33+R33+Q33+P33+O33</f>
        <v>119</v>
      </c>
      <c r="AA33" s="52">
        <v>0</v>
      </c>
      <c r="AB33" s="15">
        <v>80</v>
      </c>
      <c r="AC33" s="15">
        <v>182</v>
      </c>
      <c r="AD33" s="15">
        <v>170</v>
      </c>
      <c r="AE33" s="15">
        <v>50</v>
      </c>
      <c r="AF33" s="15">
        <v>0</v>
      </c>
      <c r="AG33" s="15">
        <v>56</v>
      </c>
      <c r="AH33" s="15">
        <v>158</v>
      </c>
      <c r="AI33" s="15">
        <v>0</v>
      </c>
      <c r="AJ33" s="15">
        <v>0</v>
      </c>
      <c r="AK33" s="53">
        <v>0</v>
      </c>
      <c r="AL33" s="577">
        <f>AK33+AJ33+AI33+AH33+AG33+AF33+AE33+AD33+AC33+AB33+AA33</f>
        <v>696</v>
      </c>
      <c r="AM33" s="193"/>
      <c r="AN33" s="15"/>
      <c r="AO33" s="15"/>
      <c r="AP33" s="15"/>
      <c r="AQ33" s="15"/>
      <c r="AR33" s="15"/>
      <c r="AS33" s="21"/>
      <c r="AT33" s="21"/>
      <c r="AU33" s="21"/>
      <c r="AV33" s="21"/>
      <c r="AW33" s="571">
        <f>AV33+AU33+AT33+AS33+AR33+AQ33+AP33+AO33+AN33+AM33</f>
        <v>0</v>
      </c>
      <c r="AX33" s="193"/>
      <c r="AY33" s="193"/>
      <c r="AZ33" s="193"/>
      <c r="BA33" s="193"/>
      <c r="BB33" s="15"/>
      <c r="BC33" s="15"/>
      <c r="BD33" s="15"/>
      <c r="BE33" s="21"/>
      <c r="BF33" s="21"/>
      <c r="BG33" s="21"/>
      <c r="BH33" s="571">
        <f>BG33+BF33+BE33+BD33+BC33+BB33+BA33+AZ33+AY33+AX33</f>
        <v>0</v>
      </c>
      <c r="BI33" s="588">
        <f>N33+Z33+AL33+AW33+BH33</f>
        <v>1482.5</v>
      </c>
      <c r="BJ33" s="593">
        <v>31</v>
      </c>
    </row>
    <row r="34" spans="1:62" ht="15.75" customHeight="1" x14ac:dyDescent="0.3">
      <c r="A34" s="80">
        <v>32</v>
      </c>
      <c r="B34" s="281" t="s">
        <v>13</v>
      </c>
      <c r="C34" s="52">
        <v>65</v>
      </c>
      <c r="D34" s="15">
        <v>60</v>
      </c>
      <c r="E34" s="15">
        <v>43</v>
      </c>
      <c r="F34" s="15">
        <v>0</v>
      </c>
      <c r="G34" s="15">
        <v>0</v>
      </c>
      <c r="H34" s="15">
        <v>89</v>
      </c>
      <c r="I34" s="15">
        <v>86</v>
      </c>
      <c r="J34" s="15">
        <v>0</v>
      </c>
      <c r="K34" s="15">
        <v>0</v>
      </c>
      <c r="L34" s="15">
        <v>0</v>
      </c>
      <c r="M34" s="21">
        <v>0</v>
      </c>
      <c r="N34" s="569">
        <f>M34+L34+K34+J34+I34+H34+G34+F34+E34+D34+C34</f>
        <v>343</v>
      </c>
      <c r="O34" s="193">
        <v>100</v>
      </c>
      <c r="P34" s="15">
        <v>0</v>
      </c>
      <c r="Q34" s="15"/>
      <c r="R34" s="15"/>
      <c r="S34" s="15">
        <v>0</v>
      </c>
      <c r="T34" s="15">
        <v>0</v>
      </c>
      <c r="U34" s="15">
        <v>0</v>
      </c>
      <c r="V34" s="15"/>
      <c r="W34" s="15"/>
      <c r="X34" s="15">
        <v>0</v>
      </c>
      <c r="Y34" s="21">
        <v>0</v>
      </c>
      <c r="Z34" s="575">
        <f>Y34+X34+W34+V34+U34+T34+S34+R34+Q34+P34+O34</f>
        <v>100</v>
      </c>
      <c r="AA34" s="52">
        <v>0</v>
      </c>
      <c r="AB34" s="15">
        <v>112</v>
      </c>
      <c r="AC34" s="15">
        <v>125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53">
        <v>0</v>
      </c>
      <c r="AL34" s="577">
        <f>AK34+AJ34+AI34+AH34+AG34+AF34+AE34+AD34+AC34+AB34+AA34</f>
        <v>237</v>
      </c>
      <c r="AM34" s="193">
        <v>0</v>
      </c>
      <c r="AN34" s="15">
        <v>0</v>
      </c>
      <c r="AO34" s="15">
        <v>73</v>
      </c>
      <c r="AP34" s="15">
        <v>0</v>
      </c>
      <c r="AQ34" s="15">
        <v>222</v>
      </c>
      <c r="AR34" s="15">
        <v>265</v>
      </c>
      <c r="AS34" s="21">
        <v>169</v>
      </c>
      <c r="AT34" s="21">
        <v>0</v>
      </c>
      <c r="AU34" s="21">
        <v>0</v>
      </c>
      <c r="AV34" s="21">
        <v>0</v>
      </c>
      <c r="AW34" s="571">
        <f>AV34+AU34+AT34+AS34+AR34+AQ34+AP34+AO34+AN34+AM34</f>
        <v>729</v>
      </c>
      <c r="AX34" s="193"/>
      <c r="AY34" s="193"/>
      <c r="AZ34" s="193"/>
      <c r="BA34" s="193"/>
      <c r="BB34" s="15"/>
      <c r="BC34" s="15"/>
      <c r="BD34" s="15"/>
      <c r="BE34" s="21"/>
      <c r="BF34" s="21"/>
      <c r="BG34" s="21"/>
      <c r="BH34" s="571">
        <f>BG34+BF34+BE34+BD34+BC34+BB34+BA34+AZ34+AY34+AX34</f>
        <v>0</v>
      </c>
      <c r="BI34" s="588">
        <f>N34+Z34+AL34+AW34+BH34</f>
        <v>1409</v>
      </c>
      <c r="BJ34" s="593">
        <v>32</v>
      </c>
    </row>
    <row r="35" spans="1:62" ht="15.75" customHeight="1" x14ac:dyDescent="0.3">
      <c r="A35" s="80">
        <v>33</v>
      </c>
      <c r="B35" s="406" t="s">
        <v>41</v>
      </c>
      <c r="C35" s="52">
        <v>171</v>
      </c>
      <c r="D35" s="15">
        <v>149</v>
      </c>
      <c r="E35" s="15">
        <v>102</v>
      </c>
      <c r="F35" s="15">
        <v>52.5</v>
      </c>
      <c r="G35" s="15">
        <v>77.5</v>
      </c>
      <c r="H35" s="15">
        <v>0</v>
      </c>
      <c r="I35" s="15">
        <v>0</v>
      </c>
      <c r="J35" s="15">
        <v>94</v>
      </c>
      <c r="K35" s="15">
        <v>0</v>
      </c>
      <c r="L35" s="15">
        <v>0</v>
      </c>
      <c r="M35" s="21">
        <v>0</v>
      </c>
      <c r="N35" s="569">
        <f>M35+L35+K35+J35+I35+H35+G35+F35+E35+D35+C35</f>
        <v>646</v>
      </c>
      <c r="O35" s="193">
        <v>0</v>
      </c>
      <c r="P35" s="15">
        <v>132</v>
      </c>
      <c r="Q35" s="15">
        <v>0</v>
      </c>
      <c r="R35" s="15">
        <v>0</v>
      </c>
      <c r="S35" s="15">
        <v>57.5</v>
      </c>
      <c r="T35" s="15">
        <v>0</v>
      </c>
      <c r="U35" s="15">
        <v>0</v>
      </c>
      <c r="V35" s="15">
        <v>83</v>
      </c>
      <c r="W35" s="15">
        <v>66</v>
      </c>
      <c r="X35" s="15">
        <v>0</v>
      </c>
      <c r="Y35" s="21">
        <v>0</v>
      </c>
      <c r="Z35" s="575">
        <f>Y35+X35+W35+V35+U35+T35+S35+R35+Q35+P35+O35</f>
        <v>338.5</v>
      </c>
      <c r="AA35" s="52"/>
      <c r="AB35" s="15"/>
      <c r="AC35" s="15"/>
      <c r="AD35" s="15"/>
      <c r="AE35" s="15"/>
      <c r="AF35" s="15"/>
      <c r="AG35" s="15"/>
      <c r="AH35" s="15"/>
      <c r="AI35" s="15"/>
      <c r="AJ35" s="15"/>
      <c r="AK35" s="53"/>
      <c r="AL35" s="577">
        <f>AK35+AJ35+AI35+AH35+AG35+AF35+AE35+AD35+AC35+AB35+AA35</f>
        <v>0</v>
      </c>
      <c r="AM35" s="193"/>
      <c r="AN35" s="15"/>
      <c r="AO35" s="15"/>
      <c r="AP35" s="15"/>
      <c r="AQ35" s="15"/>
      <c r="AR35" s="15"/>
      <c r="AS35" s="21"/>
      <c r="AT35" s="21"/>
      <c r="AU35" s="21"/>
      <c r="AV35" s="21"/>
      <c r="AW35" s="571">
        <f>AV35+AU35+AT35+AS35+AR35+AQ35+AP35+AO35+AN35+AM35</f>
        <v>0</v>
      </c>
      <c r="AX35" s="193">
        <v>154</v>
      </c>
      <c r="AY35" s="193">
        <v>171</v>
      </c>
      <c r="AZ35" s="193">
        <v>99</v>
      </c>
      <c r="BA35" s="193">
        <v>0</v>
      </c>
      <c r="BB35" s="15">
        <v>0</v>
      </c>
      <c r="BC35" s="15">
        <v>0</v>
      </c>
      <c r="BD35" s="15">
        <v>0</v>
      </c>
      <c r="BE35" s="21">
        <v>0</v>
      </c>
      <c r="BF35" s="21">
        <v>0</v>
      </c>
      <c r="BG35" s="21">
        <v>0</v>
      </c>
      <c r="BH35" s="571">
        <f>BG35+BF35+BE35+BD35+BC35+BB35+BA35+AZ35+AY35+AX35</f>
        <v>424</v>
      </c>
      <c r="BI35" s="588">
        <f>N35+Z35+AL35+AW35+BH35</f>
        <v>1408.5</v>
      </c>
      <c r="BJ35" s="593">
        <v>33</v>
      </c>
    </row>
    <row r="36" spans="1:62" x14ac:dyDescent="0.3">
      <c r="A36" s="80">
        <v>34</v>
      </c>
      <c r="B36" s="406" t="s">
        <v>26</v>
      </c>
      <c r="C36" s="52"/>
      <c r="D36" s="15"/>
      <c r="E36" s="15"/>
      <c r="F36" s="15"/>
      <c r="G36" s="15"/>
      <c r="H36" s="15"/>
      <c r="I36" s="15"/>
      <c r="J36" s="15"/>
      <c r="K36" s="15"/>
      <c r="L36" s="15"/>
      <c r="M36" s="21"/>
      <c r="N36" s="569">
        <f>M36+L36+K36+J36+I36+H36+G36+F36+E36+D36+C36</f>
        <v>0</v>
      </c>
      <c r="O36" s="193"/>
      <c r="P36" s="15"/>
      <c r="Q36" s="15"/>
      <c r="R36" s="15"/>
      <c r="S36" s="15"/>
      <c r="T36" s="15"/>
      <c r="U36" s="15"/>
      <c r="V36" s="15"/>
      <c r="W36" s="15"/>
      <c r="X36" s="15"/>
      <c r="Y36" s="21"/>
      <c r="Z36" s="575">
        <f>Y36+X36+W36+V36+U36+T36+S36+R36+Q36+P36+O36</f>
        <v>0</v>
      </c>
      <c r="AA36" s="52">
        <v>177</v>
      </c>
      <c r="AB36" s="15">
        <v>152</v>
      </c>
      <c r="AC36" s="15">
        <v>162</v>
      </c>
      <c r="AD36" s="15">
        <v>160</v>
      </c>
      <c r="AE36" s="15">
        <v>113</v>
      </c>
      <c r="AF36" s="15">
        <v>0</v>
      </c>
      <c r="AG36" s="15">
        <v>0</v>
      </c>
      <c r="AH36" s="15">
        <v>75</v>
      </c>
      <c r="AI36" s="15">
        <v>0</v>
      </c>
      <c r="AJ36" s="15">
        <v>0</v>
      </c>
      <c r="AK36" s="53">
        <v>0</v>
      </c>
      <c r="AL36" s="577">
        <f>AK36+AJ36+AI36+AH36+AG36+AF36+AE36+AD36+AC36+AB36+AA36</f>
        <v>839</v>
      </c>
      <c r="AM36" s="193">
        <v>71</v>
      </c>
      <c r="AN36" s="15">
        <v>61</v>
      </c>
      <c r="AO36" s="15">
        <v>102</v>
      </c>
      <c r="AP36" s="15">
        <v>0</v>
      </c>
      <c r="AQ36" s="15">
        <v>37</v>
      </c>
      <c r="AR36" s="15">
        <v>39</v>
      </c>
      <c r="AS36" s="21">
        <v>91</v>
      </c>
      <c r="AT36" s="21">
        <v>0</v>
      </c>
      <c r="AU36" s="21">
        <v>0</v>
      </c>
      <c r="AV36" s="21">
        <v>0</v>
      </c>
      <c r="AW36" s="571">
        <f>AV36+AU36+AT36+AS36+AR36+AQ36+AP36+AO36+AN36+AM36</f>
        <v>401</v>
      </c>
      <c r="AX36" s="193"/>
      <c r="AY36" s="193"/>
      <c r="AZ36" s="193"/>
      <c r="BA36" s="193"/>
      <c r="BB36" s="15"/>
      <c r="BC36" s="15"/>
      <c r="BD36" s="15"/>
      <c r="BE36" s="21"/>
      <c r="BF36" s="21"/>
      <c r="BG36" s="21"/>
      <c r="BH36" s="571">
        <f>BG36+BF36+BE36+BD36+BC36+BB36+BA36+AZ36+AY36+AX36</f>
        <v>0</v>
      </c>
      <c r="BI36" s="588">
        <f>N36+Z36+AL36+AW36+BH36</f>
        <v>1240</v>
      </c>
      <c r="BJ36" s="593">
        <v>34</v>
      </c>
    </row>
    <row r="37" spans="1:62" x14ac:dyDescent="0.3">
      <c r="A37" s="80">
        <v>35</v>
      </c>
      <c r="B37" s="407" t="s">
        <v>37</v>
      </c>
      <c r="C37" s="52">
        <v>42</v>
      </c>
      <c r="D37" s="15">
        <v>53</v>
      </c>
      <c r="E37" s="15">
        <v>48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21">
        <v>0</v>
      </c>
      <c r="N37" s="569">
        <f>M37+L37+K37+J37+I37+H37+G37+F37+E37+D37+C37</f>
        <v>143</v>
      </c>
      <c r="O37" s="193"/>
      <c r="P37" s="15"/>
      <c r="Q37" s="15"/>
      <c r="R37" s="15"/>
      <c r="S37" s="15"/>
      <c r="T37" s="15"/>
      <c r="U37" s="15"/>
      <c r="V37" s="15"/>
      <c r="W37" s="15"/>
      <c r="X37" s="15"/>
      <c r="Y37" s="21"/>
      <c r="Z37" s="575">
        <f>Y37+X37+W37+V37+U37+T37+S37+R37+Q37+P37+O37</f>
        <v>0</v>
      </c>
      <c r="AA37" s="52">
        <v>0</v>
      </c>
      <c r="AB37" s="15">
        <v>46</v>
      </c>
      <c r="AC37" s="15">
        <v>206</v>
      </c>
      <c r="AD37" s="15">
        <v>220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53">
        <v>0</v>
      </c>
      <c r="AL37" s="577">
        <f>AK37+AJ37+AI37+AH37+AG37+AF37+AE37+AD37+AC37+AB37+AA37</f>
        <v>472</v>
      </c>
      <c r="AM37" s="193">
        <v>172</v>
      </c>
      <c r="AN37" s="15">
        <v>116</v>
      </c>
      <c r="AO37" s="15"/>
      <c r="AP37" s="15"/>
      <c r="AQ37" s="15">
        <v>31</v>
      </c>
      <c r="AR37" s="15">
        <v>32</v>
      </c>
      <c r="AS37" s="21"/>
      <c r="AT37" s="21"/>
      <c r="AU37" s="21">
        <v>120</v>
      </c>
      <c r="AV37" s="21">
        <v>0</v>
      </c>
      <c r="AW37" s="571">
        <f>AV37+AU37+AT37+AS37+AR37+AQ37+AP37+AO37+AN37+AM37</f>
        <v>471</v>
      </c>
      <c r="AX37" s="193"/>
      <c r="AY37" s="193"/>
      <c r="AZ37" s="193"/>
      <c r="BA37" s="193"/>
      <c r="BB37" s="15"/>
      <c r="BC37" s="15"/>
      <c r="BD37" s="15"/>
      <c r="BE37" s="21"/>
      <c r="BF37" s="21"/>
      <c r="BG37" s="21"/>
      <c r="BH37" s="571">
        <f>BG37+BF37+BE37+BD37+BC37+BB37+BA37+AZ37+AY37+AX37</f>
        <v>0</v>
      </c>
      <c r="BI37" s="588">
        <f>N37+Z37+AL37+AW37+BH37</f>
        <v>1086</v>
      </c>
      <c r="BJ37" s="593">
        <v>35</v>
      </c>
    </row>
    <row r="38" spans="1:62" x14ac:dyDescent="0.3">
      <c r="A38" s="80">
        <v>36</v>
      </c>
      <c r="B38" s="407" t="s">
        <v>84</v>
      </c>
      <c r="C38" s="52"/>
      <c r="D38" s="15"/>
      <c r="E38" s="15"/>
      <c r="F38" s="15"/>
      <c r="G38" s="15"/>
      <c r="H38" s="15"/>
      <c r="I38" s="15"/>
      <c r="J38" s="15"/>
      <c r="K38" s="15"/>
      <c r="L38" s="15"/>
      <c r="M38" s="21"/>
      <c r="N38" s="569">
        <f>M38+L38+K38+J38+I38+H38+G38+F38+E38+D38+C38</f>
        <v>0</v>
      </c>
      <c r="O38" s="113"/>
      <c r="P38" s="49"/>
      <c r="Q38" s="49"/>
      <c r="R38" s="49"/>
      <c r="S38" s="49"/>
      <c r="T38" s="49"/>
      <c r="U38" s="49"/>
      <c r="V38" s="49"/>
      <c r="W38" s="49"/>
      <c r="X38" s="49"/>
      <c r="Y38" s="308"/>
      <c r="Z38" s="575">
        <f>Y38+X38+W38+V38+U38+T38+S38+R38+Q38+P38+O38</f>
        <v>0</v>
      </c>
      <c r="AA38" s="48"/>
      <c r="AB38" s="49"/>
      <c r="AC38" s="49"/>
      <c r="AD38" s="49"/>
      <c r="AE38" s="49"/>
      <c r="AF38" s="49"/>
      <c r="AG38" s="49"/>
      <c r="AH38" s="49"/>
      <c r="AI38" s="49"/>
      <c r="AJ38" s="49"/>
      <c r="AK38" s="50"/>
      <c r="AL38" s="577">
        <f>AK38+AJ38+AI38+AH38+AG38+AF38+AE38+AD38+AC38+AB38+AA38</f>
        <v>0</v>
      </c>
      <c r="AM38" s="189">
        <v>111</v>
      </c>
      <c r="AN38" s="15">
        <v>35</v>
      </c>
      <c r="AO38" s="15">
        <v>199</v>
      </c>
      <c r="AP38" s="15">
        <v>290</v>
      </c>
      <c r="AQ38" s="15">
        <v>0</v>
      </c>
      <c r="AR38" s="15">
        <v>0</v>
      </c>
      <c r="AS38" s="21">
        <v>210</v>
      </c>
      <c r="AT38" s="21">
        <v>190</v>
      </c>
      <c r="AU38" s="21">
        <v>0</v>
      </c>
      <c r="AV38" s="21">
        <v>0</v>
      </c>
      <c r="AW38" s="571">
        <f>AV38+AU38+AT38+AS38+AR38+AQ38+AP38+AO38+AN38+AM38</f>
        <v>1035</v>
      </c>
      <c r="AX38" s="189"/>
      <c r="AY38" s="189"/>
      <c r="AZ38" s="189"/>
      <c r="BA38" s="189"/>
      <c r="BB38" s="187"/>
      <c r="BC38" s="187"/>
      <c r="BD38" s="187"/>
      <c r="BE38" s="202"/>
      <c r="BF38" s="202"/>
      <c r="BG38" s="202"/>
      <c r="BH38" s="571">
        <f>BG38+BF38+BE38+BD38+BC38+BB38+BA38+AZ38+AY38+AX38</f>
        <v>0</v>
      </c>
      <c r="BI38" s="588">
        <f>N38+Z38+AL38+AW38+BH38</f>
        <v>1035</v>
      </c>
      <c r="BJ38" s="593">
        <v>36</v>
      </c>
    </row>
    <row r="39" spans="1:62" x14ac:dyDescent="0.3">
      <c r="A39" s="80">
        <v>37</v>
      </c>
      <c r="B39" s="408" t="s">
        <v>59</v>
      </c>
      <c r="C39" s="52">
        <v>0</v>
      </c>
      <c r="D39" s="15">
        <v>75</v>
      </c>
      <c r="E39" s="15">
        <v>43</v>
      </c>
      <c r="F39" s="15">
        <v>41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21">
        <v>0</v>
      </c>
      <c r="N39" s="569">
        <f>M39+L39+K39+J39+I39+H39+G39+F39+E39+D39+C39</f>
        <v>159</v>
      </c>
      <c r="O39" s="193"/>
      <c r="P39" s="15"/>
      <c r="Q39" s="15"/>
      <c r="R39" s="15"/>
      <c r="S39" s="15"/>
      <c r="T39" s="15"/>
      <c r="U39" s="15"/>
      <c r="V39" s="15"/>
      <c r="W39" s="15"/>
      <c r="X39" s="15"/>
      <c r="Y39" s="21"/>
      <c r="Z39" s="575">
        <f>Y39+X39+W39+V39+U39+T39+S39+R39+Q39+P39+O39</f>
        <v>0</v>
      </c>
      <c r="AA39" s="52"/>
      <c r="AB39" s="15"/>
      <c r="AC39" s="15"/>
      <c r="AD39" s="15"/>
      <c r="AE39" s="15"/>
      <c r="AF39" s="15"/>
      <c r="AG39" s="15"/>
      <c r="AH39" s="15"/>
      <c r="AI39" s="15"/>
      <c r="AJ39" s="15"/>
      <c r="AK39" s="53"/>
      <c r="AL39" s="577">
        <f>AK39+AJ39+AI39+AH39+AG39+AF39+AE39+AD39+AC39+AB39+AA39</f>
        <v>0</v>
      </c>
      <c r="AM39" s="193"/>
      <c r="AN39" s="15"/>
      <c r="AO39" s="15"/>
      <c r="AP39" s="15"/>
      <c r="AQ39" s="15"/>
      <c r="AR39" s="15"/>
      <c r="AS39" s="21"/>
      <c r="AT39" s="21"/>
      <c r="AU39" s="21"/>
      <c r="AV39" s="21"/>
      <c r="AW39" s="571">
        <f>AV39+AU39+AT39+AS39+AR39+AQ39+AP39+AO39+AN39+AM39</f>
        <v>0</v>
      </c>
      <c r="AX39" s="193">
        <v>275</v>
      </c>
      <c r="AY39" s="193">
        <v>215</v>
      </c>
      <c r="AZ39" s="193">
        <v>182</v>
      </c>
      <c r="BA39" s="193">
        <v>103</v>
      </c>
      <c r="BB39" s="15">
        <v>0</v>
      </c>
      <c r="BC39" s="15">
        <v>0</v>
      </c>
      <c r="BD39" s="15">
        <v>0</v>
      </c>
      <c r="BE39" s="21">
        <v>0</v>
      </c>
      <c r="BF39" s="21">
        <v>0</v>
      </c>
      <c r="BG39" s="21">
        <v>0</v>
      </c>
      <c r="BH39" s="571">
        <f>BG39+BF39+BE39+BD39+BC39+BB39+BA39+AZ39+AY39+AX39</f>
        <v>775</v>
      </c>
      <c r="BI39" s="588">
        <f>N39+Z39+AL39+AW39+BH39</f>
        <v>934</v>
      </c>
      <c r="BJ39" s="593">
        <v>37</v>
      </c>
    </row>
    <row r="40" spans="1:62" x14ac:dyDescent="0.3">
      <c r="A40" s="80">
        <v>38</v>
      </c>
      <c r="B40" s="406" t="s">
        <v>40</v>
      </c>
      <c r="C40" s="52">
        <v>0</v>
      </c>
      <c r="D40" s="15">
        <v>0</v>
      </c>
      <c r="E40" s="15">
        <v>0</v>
      </c>
      <c r="F40" s="15">
        <v>0</v>
      </c>
      <c r="G40" s="15">
        <v>0</v>
      </c>
      <c r="H40" s="15">
        <v>95</v>
      </c>
      <c r="I40" s="15">
        <v>110</v>
      </c>
      <c r="J40" s="15">
        <v>0</v>
      </c>
      <c r="K40" s="15">
        <v>0</v>
      </c>
      <c r="L40" s="15">
        <v>82.5</v>
      </c>
      <c r="M40" s="21">
        <v>0</v>
      </c>
      <c r="N40" s="569">
        <f>M40+L40+K40+J40+I40+H40+G40+F40+E40+D40+C40</f>
        <v>287.5</v>
      </c>
      <c r="O40" s="193"/>
      <c r="P40" s="15"/>
      <c r="Q40" s="15"/>
      <c r="R40" s="15"/>
      <c r="S40" s="15"/>
      <c r="T40" s="15"/>
      <c r="U40" s="15"/>
      <c r="V40" s="15"/>
      <c r="W40" s="15"/>
      <c r="X40" s="15"/>
      <c r="Y40" s="21"/>
      <c r="Z40" s="575">
        <f>Y40+X40+W40+V40+U40+T40+S40+R40+Q40+P40+O40</f>
        <v>0</v>
      </c>
      <c r="AA40" s="52"/>
      <c r="AB40" s="15"/>
      <c r="AC40" s="15"/>
      <c r="AD40" s="15"/>
      <c r="AE40" s="15"/>
      <c r="AF40" s="15"/>
      <c r="AG40" s="15"/>
      <c r="AH40" s="15"/>
      <c r="AI40" s="15"/>
      <c r="AJ40" s="15"/>
      <c r="AK40" s="53"/>
      <c r="AL40" s="577">
        <f>AK40+AJ40+AI40+AH40+AG40+AF40+AE40+AD40+AC40+AB40+AA40</f>
        <v>0</v>
      </c>
      <c r="AM40" s="193">
        <v>96</v>
      </c>
      <c r="AN40" s="15">
        <v>152</v>
      </c>
      <c r="AO40" s="15"/>
      <c r="AP40" s="15"/>
      <c r="AQ40" s="15">
        <v>0</v>
      </c>
      <c r="AR40" s="15">
        <v>0</v>
      </c>
      <c r="AS40" s="21"/>
      <c r="AT40" s="21"/>
      <c r="AU40" s="21">
        <v>0</v>
      </c>
      <c r="AV40" s="21">
        <v>0</v>
      </c>
      <c r="AW40" s="571">
        <f>AV40+AU40+AT40+AS40+AR40+AQ40+AP40+AO40+AN40+AM40</f>
        <v>248</v>
      </c>
      <c r="AX40" s="193"/>
      <c r="AY40" s="193"/>
      <c r="AZ40" s="193"/>
      <c r="BA40" s="193"/>
      <c r="BB40" s="15"/>
      <c r="BC40" s="15"/>
      <c r="BD40" s="15"/>
      <c r="BE40" s="21"/>
      <c r="BF40" s="21"/>
      <c r="BG40" s="21"/>
      <c r="BH40" s="571">
        <f>BG40+BF40+BE40+BD40+BC40+BB40+BA40+AZ40+AY40+AX40</f>
        <v>0</v>
      </c>
      <c r="BI40" s="588">
        <f>N40+Z40+AL40+AW40+BH40</f>
        <v>535.5</v>
      </c>
      <c r="BJ40" s="593">
        <v>38</v>
      </c>
    </row>
    <row r="41" spans="1:62" x14ac:dyDescent="0.3">
      <c r="A41" s="80">
        <v>39</v>
      </c>
      <c r="B41" s="408" t="s">
        <v>57</v>
      </c>
      <c r="C41" s="52"/>
      <c r="D41" s="15"/>
      <c r="E41" s="15"/>
      <c r="F41" s="15"/>
      <c r="G41" s="15"/>
      <c r="H41" s="15"/>
      <c r="I41" s="15"/>
      <c r="J41" s="15"/>
      <c r="K41" s="15"/>
      <c r="L41" s="15"/>
      <c r="M41" s="21"/>
      <c r="N41" s="569">
        <f>M41+L41+K41+J41+I41+H41+G41+F41+E41+D41+C41</f>
        <v>0</v>
      </c>
      <c r="O41" s="113"/>
      <c r="P41" s="49"/>
      <c r="Q41" s="49"/>
      <c r="R41" s="49"/>
      <c r="S41" s="49"/>
      <c r="T41" s="49"/>
      <c r="U41" s="49"/>
      <c r="V41" s="49"/>
      <c r="W41" s="49"/>
      <c r="X41" s="49"/>
      <c r="Y41" s="308"/>
      <c r="Z41" s="575">
        <f>Y41+X41+W41+V41+U41+T41+S41+R41+Q41+P41+O41</f>
        <v>0</v>
      </c>
      <c r="AA41" s="48"/>
      <c r="AB41" s="49"/>
      <c r="AC41" s="49"/>
      <c r="AD41" s="49"/>
      <c r="AE41" s="49"/>
      <c r="AF41" s="49"/>
      <c r="AG41" s="49"/>
      <c r="AH41" s="49"/>
      <c r="AI41" s="49"/>
      <c r="AJ41" s="49"/>
      <c r="AK41" s="50"/>
      <c r="AL41" s="577">
        <f>AK41+AJ41+AI41+AH41+AG41+AF41+AE41+AD41+AC41+AB41+AA41</f>
        <v>0</v>
      </c>
      <c r="AM41" s="189"/>
      <c r="AN41" s="15"/>
      <c r="AO41" s="15"/>
      <c r="AP41" s="15"/>
      <c r="AQ41" s="15"/>
      <c r="AR41" s="15"/>
      <c r="AS41" s="21"/>
      <c r="AT41" s="21"/>
      <c r="AU41" s="21"/>
      <c r="AV41" s="21"/>
      <c r="AW41" s="571">
        <f>AV41+AU41+AT41+AS41+AR41+AQ41+AP41+AO41+AN41+AM41</f>
        <v>0</v>
      </c>
      <c r="AX41" s="189">
        <v>135</v>
      </c>
      <c r="AY41" s="189">
        <v>122</v>
      </c>
      <c r="AZ41" s="189"/>
      <c r="BA41" s="189"/>
      <c r="BB41" s="187">
        <v>0</v>
      </c>
      <c r="BC41" s="187">
        <v>102</v>
      </c>
      <c r="BD41" s="187">
        <v>82</v>
      </c>
      <c r="BE41" s="202"/>
      <c r="BF41" s="202"/>
      <c r="BG41" s="202">
        <v>0</v>
      </c>
      <c r="BH41" s="571">
        <f>BG41+BF41+BE41+BD41+BC41+BB41+BA41+AZ41+AY41+AX41</f>
        <v>441</v>
      </c>
      <c r="BI41" s="588">
        <f>N41+Z41+AL41+AW41+BH41</f>
        <v>441</v>
      </c>
      <c r="BJ41" s="593">
        <v>39</v>
      </c>
    </row>
    <row r="42" spans="1:62" x14ac:dyDescent="0.3">
      <c r="A42" s="80">
        <v>40</v>
      </c>
      <c r="B42" s="408" t="s">
        <v>27</v>
      </c>
      <c r="C42" s="48">
        <v>0</v>
      </c>
      <c r="D42" s="49">
        <v>0</v>
      </c>
      <c r="E42" s="49">
        <v>0</v>
      </c>
      <c r="F42" s="49">
        <v>0</v>
      </c>
      <c r="G42" s="49">
        <v>0</v>
      </c>
      <c r="H42" s="49">
        <v>43</v>
      </c>
      <c r="I42" s="49">
        <v>33</v>
      </c>
      <c r="J42" s="49">
        <v>55</v>
      </c>
      <c r="K42" s="49">
        <v>0</v>
      </c>
      <c r="L42" s="49">
        <v>0</v>
      </c>
      <c r="M42" s="308">
        <v>0</v>
      </c>
      <c r="N42" s="569">
        <f>M42+L42+K42+J42+I42+H42+G42+F42+E42+D42+C42</f>
        <v>131</v>
      </c>
      <c r="O42" s="193"/>
      <c r="P42" s="15"/>
      <c r="Q42" s="15"/>
      <c r="R42" s="15"/>
      <c r="S42" s="15"/>
      <c r="T42" s="15"/>
      <c r="U42" s="15"/>
      <c r="V42" s="15"/>
      <c r="W42" s="15"/>
      <c r="X42" s="15"/>
      <c r="Y42" s="21"/>
      <c r="Z42" s="575">
        <f>Y42+X42+W42+V42+U42+T42+S42+R42+Q42+P42+O42</f>
        <v>0</v>
      </c>
      <c r="AA42" s="52">
        <v>72</v>
      </c>
      <c r="AB42" s="15">
        <v>86</v>
      </c>
      <c r="AC42" s="15">
        <v>62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53">
        <v>0</v>
      </c>
      <c r="AL42" s="577">
        <f>AK42+AJ42+AI42+AH42+AG42+AF42+AE42+AD42+AC42+AB42+AA42</f>
        <v>220</v>
      </c>
      <c r="AM42" s="193"/>
      <c r="AN42" s="15"/>
      <c r="AO42" s="15"/>
      <c r="AP42" s="15"/>
      <c r="AQ42" s="15"/>
      <c r="AR42" s="15"/>
      <c r="AS42" s="21"/>
      <c r="AT42" s="21"/>
      <c r="AU42" s="21"/>
      <c r="AV42" s="21"/>
      <c r="AW42" s="571">
        <f>AV42+AU42+AT42+AS42+AR42+AQ42+AP42+AO42+AN42+AM42</f>
        <v>0</v>
      </c>
      <c r="AX42" s="193"/>
      <c r="AY42" s="193"/>
      <c r="AZ42" s="193"/>
      <c r="BA42" s="193"/>
      <c r="BB42" s="15"/>
      <c r="BC42" s="15"/>
      <c r="BD42" s="15"/>
      <c r="BE42" s="21"/>
      <c r="BF42" s="21"/>
      <c r="BG42" s="21"/>
      <c r="BH42" s="571">
        <f>BG42+BF42+BE42+BD42+BC42+BB42+BA42+AZ42+AY42+AX42</f>
        <v>0</v>
      </c>
      <c r="BI42" s="588">
        <f>N42+Z42+AL42+AW42+BH42</f>
        <v>351</v>
      </c>
      <c r="BJ42" s="593">
        <v>40</v>
      </c>
    </row>
    <row r="43" spans="1:62" x14ac:dyDescent="0.3">
      <c r="A43" s="80">
        <v>41</v>
      </c>
      <c r="B43" s="407" t="s">
        <v>20</v>
      </c>
      <c r="C43" s="52"/>
      <c r="D43" s="15"/>
      <c r="E43" s="15"/>
      <c r="F43" s="15"/>
      <c r="G43" s="15"/>
      <c r="H43" s="15"/>
      <c r="I43" s="15"/>
      <c r="J43" s="15"/>
      <c r="K43" s="15"/>
      <c r="L43" s="15"/>
      <c r="M43" s="21"/>
      <c r="N43" s="569">
        <f>M43+L43+K43+J43+I43+H43+G43+F43+E43+D43+C43</f>
        <v>0</v>
      </c>
      <c r="O43" s="113"/>
      <c r="P43" s="49"/>
      <c r="Q43" s="49"/>
      <c r="R43" s="49"/>
      <c r="S43" s="49"/>
      <c r="T43" s="49"/>
      <c r="U43" s="49"/>
      <c r="V43" s="49"/>
      <c r="W43" s="49"/>
      <c r="X43" s="49"/>
      <c r="Y43" s="308"/>
      <c r="Z43" s="575">
        <f>Y43+X43+W43+V43+U43+T43+S43+R43+Q43+P43+O43</f>
        <v>0</v>
      </c>
      <c r="AA43" s="48"/>
      <c r="AB43" s="49"/>
      <c r="AC43" s="49"/>
      <c r="AD43" s="49"/>
      <c r="AE43" s="49"/>
      <c r="AF43" s="49"/>
      <c r="AG43" s="49"/>
      <c r="AH43" s="49"/>
      <c r="AI43" s="49"/>
      <c r="AJ43" s="49"/>
      <c r="AK43" s="50"/>
      <c r="AL43" s="577">
        <f>AK43+AJ43+AI43+AH43+AG43+AF43+AE43+AD43+AC43+AB43+AA43</f>
        <v>0</v>
      </c>
      <c r="AM43" s="189">
        <v>0</v>
      </c>
      <c r="AN43" s="15">
        <v>0</v>
      </c>
      <c r="AO43" s="15">
        <v>71</v>
      </c>
      <c r="AP43" s="15">
        <v>0</v>
      </c>
      <c r="AQ43" s="15">
        <v>62</v>
      </c>
      <c r="AR43" s="15">
        <v>71</v>
      </c>
      <c r="AS43" s="21">
        <v>94</v>
      </c>
      <c r="AT43" s="21">
        <v>0</v>
      </c>
      <c r="AU43" s="21">
        <v>0</v>
      </c>
      <c r="AV43" s="21">
        <v>0</v>
      </c>
      <c r="AW43" s="571">
        <f>AV43+AU43+AT43+AS43+AR43+AQ43+AP43+AO43+AN43+AM43</f>
        <v>298</v>
      </c>
      <c r="AX43" s="189"/>
      <c r="AY43" s="189"/>
      <c r="AZ43" s="189"/>
      <c r="BA43" s="189"/>
      <c r="BB43" s="187"/>
      <c r="BC43" s="187"/>
      <c r="BD43" s="187"/>
      <c r="BE43" s="202"/>
      <c r="BF43" s="202"/>
      <c r="BG43" s="202"/>
      <c r="BH43" s="571">
        <f>BG43+BF43+BE43+BD43+BC43+BB43+BA43+AZ43+AY43+AX43</f>
        <v>0</v>
      </c>
      <c r="BI43" s="588">
        <f>N43+Z43+AL43+AW43+BH43</f>
        <v>298</v>
      </c>
      <c r="BJ43" s="593">
        <v>41</v>
      </c>
    </row>
    <row r="44" spans="1:62" x14ac:dyDescent="0.3">
      <c r="A44" s="80">
        <v>42</v>
      </c>
      <c r="B44" s="411" t="s">
        <v>97</v>
      </c>
      <c r="C44" s="52"/>
      <c r="D44" s="15"/>
      <c r="E44" s="15"/>
      <c r="F44" s="15"/>
      <c r="G44" s="15"/>
      <c r="H44" s="15"/>
      <c r="I44" s="15"/>
      <c r="J44" s="15"/>
      <c r="K44" s="15"/>
      <c r="L44" s="15"/>
      <c r="M44" s="21"/>
      <c r="N44" s="569">
        <f>M44+L44+K44+J44+I44+H44+G44+F44+E44+D44+C44</f>
        <v>0</v>
      </c>
      <c r="O44" s="113"/>
      <c r="P44" s="49"/>
      <c r="Q44" s="49"/>
      <c r="R44" s="49"/>
      <c r="S44" s="49"/>
      <c r="T44" s="49"/>
      <c r="U44" s="49"/>
      <c r="V44" s="49"/>
      <c r="W44" s="49"/>
      <c r="X44" s="49"/>
      <c r="Y44" s="308"/>
      <c r="Z44" s="575">
        <f>Y44+X44+W44+V44+U44+T44+S44+R44+Q44+P44+O44</f>
        <v>0</v>
      </c>
      <c r="AA44" s="48">
        <v>0</v>
      </c>
      <c r="AB44" s="49">
        <v>0</v>
      </c>
      <c r="AC44" s="49">
        <v>0</v>
      </c>
      <c r="AD44" s="49">
        <v>0</v>
      </c>
      <c r="AE44" s="49">
        <v>0</v>
      </c>
      <c r="AF44" s="49">
        <v>0</v>
      </c>
      <c r="AG44" s="49">
        <v>83</v>
      </c>
      <c r="AH44" s="49">
        <v>74</v>
      </c>
      <c r="AI44" s="49">
        <v>0</v>
      </c>
      <c r="AJ44" s="49">
        <v>0</v>
      </c>
      <c r="AK44" s="50">
        <v>0</v>
      </c>
      <c r="AL44" s="577">
        <f>AK44+AJ44+AI44+AH44+AG44+AF44+AE44+AD44+AC44+AB44+AA44</f>
        <v>157</v>
      </c>
      <c r="AM44" s="189"/>
      <c r="AN44" s="15"/>
      <c r="AO44" s="15"/>
      <c r="AP44" s="15"/>
      <c r="AQ44" s="15"/>
      <c r="AR44" s="15"/>
      <c r="AS44" s="21"/>
      <c r="AT44" s="21"/>
      <c r="AU44" s="21"/>
      <c r="AV44" s="21"/>
      <c r="AW44" s="571">
        <f>AV44+AU44+AT44+AS44+AR44+AQ44+AP44+AO44+AN44+AM44</f>
        <v>0</v>
      </c>
      <c r="AX44" s="189"/>
      <c r="AY44" s="189"/>
      <c r="AZ44" s="189"/>
      <c r="BA44" s="189"/>
      <c r="BB44" s="187"/>
      <c r="BC44" s="187"/>
      <c r="BD44" s="187"/>
      <c r="BE44" s="202"/>
      <c r="BF44" s="202"/>
      <c r="BG44" s="202"/>
      <c r="BH44" s="571">
        <f>BG44+BF44+BE44+BD44+BC44+BB44+BA44+AZ44+AY44+AX44</f>
        <v>0</v>
      </c>
      <c r="BI44" s="588">
        <f>N44+Z44+AL44+AW44+BH44</f>
        <v>157</v>
      </c>
      <c r="BJ44" s="593">
        <v>42</v>
      </c>
    </row>
    <row r="45" spans="1:62" ht="19.5" thickBot="1" x14ac:dyDescent="0.35">
      <c r="A45" s="404">
        <v>43</v>
      </c>
      <c r="B45" s="412" t="s">
        <v>143</v>
      </c>
      <c r="C45" s="390"/>
      <c r="D45" s="391"/>
      <c r="E45" s="391"/>
      <c r="F45" s="391"/>
      <c r="G45" s="391"/>
      <c r="H45" s="391"/>
      <c r="I45" s="391"/>
      <c r="J45" s="391"/>
      <c r="K45" s="391"/>
      <c r="L45" s="391"/>
      <c r="M45" s="395"/>
      <c r="N45" s="584">
        <f>M45+L45+K45+J45+I45+H45+G45+F45+E45+D45+C45</f>
        <v>0</v>
      </c>
      <c r="O45" s="393"/>
      <c r="P45" s="391"/>
      <c r="Q45" s="391"/>
      <c r="R45" s="391"/>
      <c r="S45" s="391"/>
      <c r="T45" s="391"/>
      <c r="U45" s="391"/>
      <c r="V45" s="391"/>
      <c r="W45" s="391"/>
      <c r="X45" s="391"/>
      <c r="Y45" s="395"/>
      <c r="Z45" s="576">
        <f>Y45+X45+W45+V45+U45+T45+S45+R45+Q45+P45+O45</f>
        <v>0</v>
      </c>
      <c r="AA45" s="390">
        <v>0</v>
      </c>
      <c r="AB45" s="391">
        <v>50</v>
      </c>
      <c r="AC45" s="391"/>
      <c r="AD45" s="391"/>
      <c r="AE45" s="391">
        <v>0</v>
      </c>
      <c r="AF45" s="391">
        <v>0</v>
      </c>
      <c r="AG45" s="391">
        <v>54</v>
      </c>
      <c r="AH45" s="391"/>
      <c r="AI45" s="391"/>
      <c r="AJ45" s="391">
        <v>0</v>
      </c>
      <c r="AK45" s="392">
        <v>0</v>
      </c>
      <c r="AL45" s="578">
        <f>AK45+AJ45+AI45+AH45+AG45+AF45+AE45+AD45+AC45+AB45+AA45</f>
        <v>104</v>
      </c>
      <c r="AM45" s="573"/>
      <c r="AN45" s="363"/>
      <c r="AO45" s="363"/>
      <c r="AP45" s="363"/>
      <c r="AQ45" s="363"/>
      <c r="AR45" s="363"/>
      <c r="AS45" s="574"/>
      <c r="AT45" s="574"/>
      <c r="AU45" s="574"/>
      <c r="AV45" s="574"/>
      <c r="AW45" s="572">
        <f>AV45+AU45+AT45+AS45+AR45+AQ45+AP45+AO45+AN45+AM45</f>
        <v>0</v>
      </c>
      <c r="AX45" s="573"/>
      <c r="AY45" s="573"/>
      <c r="AZ45" s="573"/>
      <c r="BA45" s="573"/>
      <c r="BB45" s="585"/>
      <c r="BC45" s="585"/>
      <c r="BD45" s="585"/>
      <c r="BE45" s="586"/>
      <c r="BF45" s="586"/>
      <c r="BG45" s="586"/>
      <c r="BH45" s="572">
        <f>BG45+BF45+BE45+BD45+BC45+BB45+BA45+AZ45+AY45+AX45</f>
        <v>0</v>
      </c>
      <c r="BI45" s="589">
        <f>N45+Z45+AL45+AW45+BH45</f>
        <v>104</v>
      </c>
      <c r="BJ45" s="594">
        <v>43</v>
      </c>
    </row>
  </sheetData>
  <sortState ref="B3:BI45">
    <sortCondition descending="1" ref="BI3:BI45"/>
  </sortState>
  <mergeCells count="24">
    <mergeCell ref="AM1:AP1"/>
    <mergeCell ref="AQ1:AT1"/>
    <mergeCell ref="BI1:BI2"/>
    <mergeCell ref="AV1:AV2"/>
    <mergeCell ref="AX1:BB1"/>
    <mergeCell ref="BC1:BG1"/>
    <mergeCell ref="A1:A2"/>
    <mergeCell ref="B1:B2"/>
    <mergeCell ref="C1:G1"/>
    <mergeCell ref="H1:L1"/>
    <mergeCell ref="O1:S1"/>
    <mergeCell ref="N1:N2"/>
    <mergeCell ref="BJ1:BJ2"/>
    <mergeCell ref="AU1:AU2"/>
    <mergeCell ref="M1:M2"/>
    <mergeCell ref="Y1:Y2"/>
    <mergeCell ref="AK1:AK2"/>
    <mergeCell ref="Z1:Z2"/>
    <mergeCell ref="AL1:AL2"/>
    <mergeCell ref="AW1:AW2"/>
    <mergeCell ref="T1:X1"/>
    <mergeCell ref="AA1:AE1"/>
    <mergeCell ref="AF1:AJ1"/>
    <mergeCell ref="BH1:BH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1"/>
  <sheetViews>
    <sheetView topLeftCell="A4" zoomScaleNormal="100" workbookViewId="0">
      <selection activeCell="B24" sqref="B24"/>
    </sheetView>
  </sheetViews>
  <sheetFormatPr defaultRowHeight="15" x14ac:dyDescent="0.25"/>
  <cols>
    <col min="1" max="1" width="4.140625" customWidth="1"/>
    <col min="2" max="2" width="24" customWidth="1"/>
    <col min="3" max="6" width="3.5703125" customWidth="1"/>
    <col min="7" max="7" width="4.140625" customWidth="1"/>
    <col min="8" max="16" width="4.140625" style="339" customWidth="1"/>
    <col min="17" max="17" width="4.140625" style="349" customWidth="1"/>
    <col min="18" max="21" width="4.140625" style="385" customWidth="1"/>
    <col min="22" max="22" width="4.140625" style="339" customWidth="1"/>
    <col min="23" max="26" width="4.140625" style="385" customWidth="1"/>
    <col min="27" max="27" width="4.140625" style="339" customWidth="1"/>
    <col min="28" max="31" width="3.5703125" style="385" customWidth="1"/>
    <col min="32" max="32" width="4.140625" style="339" customWidth="1"/>
    <col min="33" max="36" width="3.5703125" style="385" customWidth="1"/>
    <col min="37" max="37" width="4.140625" style="339" customWidth="1"/>
    <col min="38" max="41" width="3.5703125" style="385" customWidth="1"/>
    <col min="42" max="42" width="4.140625" style="349" customWidth="1"/>
    <col min="43" max="46" width="3.5703125" style="385" customWidth="1"/>
    <col min="47" max="47" width="4.140625" style="339" customWidth="1"/>
    <col min="48" max="51" width="3.5703125" style="386" customWidth="1"/>
    <col min="52" max="52" width="4.140625" customWidth="1"/>
    <col min="53" max="59" width="4.85546875" customWidth="1"/>
    <col min="60" max="60" width="13.42578125" customWidth="1"/>
    <col min="61" max="61" width="5.5703125" customWidth="1"/>
    <col min="62" max="65" width="3.5703125" customWidth="1"/>
    <col min="66" max="66" width="4.140625" customWidth="1"/>
    <col min="67" max="70" width="4.140625" style="339" customWidth="1"/>
    <col min="71" max="71" width="4.140625" customWidth="1"/>
    <col min="72" max="75" width="4.140625" style="339" customWidth="1"/>
    <col min="76" max="76" width="4.140625" style="349" customWidth="1"/>
    <col min="77" max="81" width="4.140625" style="339" customWidth="1"/>
    <col min="82" max="85" width="3.5703125" customWidth="1"/>
    <col min="86" max="86" width="4.140625" customWidth="1"/>
    <col min="87" max="90" width="3.5703125" customWidth="1"/>
    <col min="91" max="91" width="4.140625" customWidth="1"/>
    <col min="92" max="95" width="3.5703125" customWidth="1"/>
    <col min="96" max="96" width="4.140625" customWidth="1"/>
    <col min="97" max="100" width="3.5703125" customWidth="1"/>
    <col min="101" max="101" width="4.140625" customWidth="1"/>
    <col min="102" max="105" width="3.5703125" style="386" customWidth="1"/>
    <col min="106" max="106" width="4.140625" customWidth="1"/>
    <col min="107" max="110" width="3.5703125" style="386" customWidth="1"/>
    <col min="111" max="111" width="4.140625" customWidth="1"/>
    <col min="112" max="118" width="4.7109375" customWidth="1"/>
    <col min="119" max="119" width="13.42578125" customWidth="1"/>
    <col min="120" max="120" width="7" customWidth="1"/>
    <col min="121" max="121" width="13.85546875" customWidth="1"/>
    <col min="122" max="122" width="7" customWidth="1"/>
  </cols>
  <sheetData>
    <row r="1" spans="1:122" ht="19.5" customHeight="1" thickBot="1" x14ac:dyDescent="0.3">
      <c r="A1" s="438" t="s">
        <v>46</v>
      </c>
      <c r="B1" s="464" t="s">
        <v>42</v>
      </c>
      <c r="C1" s="466" t="s">
        <v>60</v>
      </c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  <c r="U1" s="467"/>
      <c r="V1" s="467"/>
      <c r="W1" s="467"/>
      <c r="X1" s="467"/>
      <c r="Y1" s="467"/>
      <c r="Z1" s="467"/>
      <c r="AA1" s="467"/>
      <c r="AB1" s="467"/>
      <c r="AC1" s="467"/>
      <c r="AD1" s="467"/>
      <c r="AE1" s="467"/>
      <c r="AF1" s="467"/>
      <c r="AG1" s="467"/>
      <c r="AH1" s="467"/>
      <c r="AI1" s="467"/>
      <c r="AJ1" s="467"/>
      <c r="AK1" s="467"/>
      <c r="AL1" s="467"/>
      <c r="AM1" s="467"/>
      <c r="AN1" s="467"/>
      <c r="AO1" s="467"/>
      <c r="AP1" s="467"/>
      <c r="AQ1" s="467"/>
      <c r="AR1" s="467"/>
      <c r="AS1" s="467"/>
      <c r="AT1" s="467"/>
      <c r="AU1" s="467"/>
      <c r="AV1" s="467"/>
      <c r="AW1" s="467"/>
      <c r="AX1" s="467"/>
      <c r="AY1" s="467"/>
      <c r="AZ1" s="467"/>
      <c r="BA1" s="467"/>
      <c r="BB1" s="467"/>
      <c r="BC1" s="467"/>
      <c r="BD1" s="467"/>
      <c r="BE1" s="467"/>
      <c r="BF1" s="467"/>
      <c r="BG1" s="467"/>
      <c r="BH1" s="467"/>
      <c r="BI1" s="468"/>
      <c r="BJ1" s="466" t="s">
        <v>61</v>
      </c>
      <c r="BK1" s="467"/>
      <c r="BL1" s="467"/>
      <c r="BM1" s="467"/>
      <c r="BN1" s="467"/>
      <c r="BO1" s="467"/>
      <c r="BP1" s="467"/>
      <c r="BQ1" s="467"/>
      <c r="BR1" s="467"/>
      <c r="BS1" s="467"/>
      <c r="BT1" s="467"/>
      <c r="BU1" s="467"/>
      <c r="BV1" s="467"/>
      <c r="BW1" s="467"/>
      <c r="BX1" s="467"/>
      <c r="BY1" s="467"/>
      <c r="BZ1" s="467"/>
      <c r="CA1" s="467"/>
      <c r="CB1" s="467"/>
      <c r="CC1" s="467"/>
      <c r="CD1" s="467"/>
      <c r="CE1" s="467"/>
      <c r="CF1" s="467"/>
      <c r="CG1" s="467"/>
      <c r="CH1" s="467"/>
      <c r="CI1" s="467"/>
      <c r="CJ1" s="467"/>
      <c r="CK1" s="467"/>
      <c r="CL1" s="467"/>
      <c r="CM1" s="467"/>
      <c r="CN1" s="467"/>
      <c r="CO1" s="467"/>
      <c r="CP1" s="467"/>
      <c r="CQ1" s="467"/>
      <c r="CR1" s="467"/>
      <c r="CS1" s="467"/>
      <c r="CT1" s="467"/>
      <c r="CU1" s="467"/>
      <c r="CV1" s="467"/>
      <c r="CW1" s="467"/>
      <c r="CX1" s="467"/>
      <c r="CY1" s="467"/>
      <c r="CZ1" s="467"/>
      <c r="DA1" s="467"/>
      <c r="DB1" s="467"/>
      <c r="DC1" s="467"/>
      <c r="DD1" s="467"/>
      <c r="DE1" s="467"/>
      <c r="DF1" s="467"/>
      <c r="DG1" s="467"/>
      <c r="DH1" s="467"/>
      <c r="DI1" s="467"/>
      <c r="DJ1" s="467"/>
      <c r="DK1" s="467"/>
      <c r="DL1" s="467"/>
      <c r="DM1" s="467"/>
      <c r="DN1" s="467"/>
      <c r="DO1" s="467"/>
      <c r="DP1" s="468"/>
      <c r="DQ1" s="459" t="s">
        <v>47</v>
      </c>
      <c r="DR1" s="459" t="s">
        <v>48</v>
      </c>
    </row>
    <row r="2" spans="1:122" ht="19.5" customHeight="1" thickBot="1" x14ac:dyDescent="0.3">
      <c r="A2" s="463"/>
      <c r="B2" s="465"/>
      <c r="C2" s="466" t="s">
        <v>43</v>
      </c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  <c r="X2" s="467"/>
      <c r="Y2" s="467"/>
      <c r="Z2" s="467"/>
      <c r="AA2" s="467"/>
      <c r="AB2" s="467"/>
      <c r="AC2" s="467"/>
      <c r="AD2" s="467"/>
      <c r="AE2" s="467"/>
      <c r="AF2" s="467"/>
      <c r="AG2" s="467"/>
      <c r="AH2" s="467"/>
      <c r="AI2" s="467"/>
      <c r="AJ2" s="467"/>
      <c r="AK2" s="467"/>
      <c r="AL2" s="467"/>
      <c r="AM2" s="467"/>
      <c r="AN2" s="467"/>
      <c r="AO2" s="467"/>
      <c r="AP2" s="467"/>
      <c r="AQ2" s="467"/>
      <c r="AR2" s="467"/>
      <c r="AS2" s="467"/>
      <c r="AT2" s="467"/>
      <c r="AU2" s="467"/>
      <c r="AV2" s="467"/>
      <c r="AW2" s="467"/>
      <c r="AX2" s="467"/>
      <c r="AY2" s="467"/>
      <c r="AZ2" s="467"/>
      <c r="BA2" s="467"/>
      <c r="BB2" s="467"/>
      <c r="BC2" s="467"/>
      <c r="BD2" s="467"/>
      <c r="BE2" s="467"/>
      <c r="BF2" s="467"/>
      <c r="BG2" s="468"/>
      <c r="BH2" s="459" t="s">
        <v>49</v>
      </c>
      <c r="BI2" s="459" t="s">
        <v>45</v>
      </c>
      <c r="BJ2" s="466" t="s">
        <v>43</v>
      </c>
      <c r="BK2" s="467"/>
      <c r="BL2" s="467"/>
      <c r="BM2" s="467"/>
      <c r="BN2" s="467"/>
      <c r="BO2" s="467"/>
      <c r="BP2" s="467"/>
      <c r="BQ2" s="467"/>
      <c r="BR2" s="467"/>
      <c r="BS2" s="467"/>
      <c r="BT2" s="467"/>
      <c r="BU2" s="467"/>
      <c r="BV2" s="467"/>
      <c r="BW2" s="467"/>
      <c r="BX2" s="467"/>
      <c r="BY2" s="467"/>
      <c r="BZ2" s="467"/>
      <c r="CA2" s="467"/>
      <c r="CB2" s="467"/>
      <c r="CC2" s="467"/>
      <c r="CD2" s="467"/>
      <c r="CE2" s="467"/>
      <c r="CF2" s="467"/>
      <c r="CG2" s="467"/>
      <c r="CH2" s="467"/>
      <c r="CI2" s="467"/>
      <c r="CJ2" s="467"/>
      <c r="CK2" s="467"/>
      <c r="CL2" s="467"/>
      <c r="CM2" s="467"/>
      <c r="CN2" s="467"/>
      <c r="CO2" s="467"/>
      <c r="CP2" s="467"/>
      <c r="CQ2" s="467"/>
      <c r="CR2" s="467"/>
      <c r="CS2" s="467"/>
      <c r="CT2" s="467"/>
      <c r="CU2" s="467"/>
      <c r="CV2" s="467"/>
      <c r="CW2" s="467"/>
      <c r="CX2" s="467"/>
      <c r="CY2" s="467"/>
      <c r="CZ2" s="467"/>
      <c r="DA2" s="467"/>
      <c r="DB2" s="467"/>
      <c r="DC2" s="467"/>
      <c r="DD2" s="467"/>
      <c r="DE2" s="467"/>
      <c r="DF2" s="467"/>
      <c r="DG2" s="467"/>
      <c r="DH2" s="467"/>
      <c r="DI2" s="467"/>
      <c r="DJ2" s="467"/>
      <c r="DK2" s="467"/>
      <c r="DL2" s="467"/>
      <c r="DM2" s="469"/>
      <c r="DN2" s="468"/>
      <c r="DO2" s="459" t="s">
        <v>49</v>
      </c>
      <c r="DP2" s="459" t="s">
        <v>45</v>
      </c>
      <c r="DQ2" s="460"/>
      <c r="DR2" s="460"/>
    </row>
    <row r="3" spans="1:122" ht="58.5" customHeight="1" thickBot="1" x14ac:dyDescent="0.3">
      <c r="A3" s="463"/>
      <c r="B3" s="465"/>
      <c r="C3" s="444" t="s">
        <v>148</v>
      </c>
      <c r="D3" s="445"/>
      <c r="E3" s="445"/>
      <c r="F3" s="445"/>
      <c r="G3" s="446"/>
      <c r="H3" s="444" t="s">
        <v>133</v>
      </c>
      <c r="I3" s="445"/>
      <c r="J3" s="445"/>
      <c r="K3" s="445"/>
      <c r="L3" s="446"/>
      <c r="M3" s="444" t="s">
        <v>147</v>
      </c>
      <c r="N3" s="445"/>
      <c r="O3" s="445"/>
      <c r="P3" s="445"/>
      <c r="Q3" s="446"/>
      <c r="R3" s="456" t="s">
        <v>28</v>
      </c>
      <c r="S3" s="457"/>
      <c r="T3" s="457"/>
      <c r="U3" s="457"/>
      <c r="V3" s="458"/>
      <c r="W3" s="444" t="s">
        <v>29</v>
      </c>
      <c r="X3" s="445"/>
      <c r="Y3" s="445"/>
      <c r="Z3" s="445"/>
      <c r="AA3" s="446"/>
      <c r="AB3" s="444" t="s">
        <v>33</v>
      </c>
      <c r="AC3" s="445"/>
      <c r="AD3" s="445"/>
      <c r="AE3" s="445"/>
      <c r="AF3" s="446"/>
      <c r="AG3" s="444" t="s">
        <v>34</v>
      </c>
      <c r="AH3" s="445"/>
      <c r="AI3" s="445"/>
      <c r="AJ3" s="445"/>
      <c r="AK3" s="446"/>
      <c r="AL3" s="444" t="s">
        <v>62</v>
      </c>
      <c r="AM3" s="445"/>
      <c r="AN3" s="445"/>
      <c r="AO3" s="445"/>
      <c r="AP3" s="446"/>
      <c r="AQ3" s="444" t="s">
        <v>64</v>
      </c>
      <c r="AR3" s="445"/>
      <c r="AS3" s="445"/>
      <c r="AT3" s="445"/>
      <c r="AU3" s="446"/>
      <c r="AV3" s="444" t="s">
        <v>63</v>
      </c>
      <c r="AW3" s="445"/>
      <c r="AX3" s="445"/>
      <c r="AY3" s="445"/>
      <c r="AZ3" s="446"/>
      <c r="BA3" s="459" t="s">
        <v>30</v>
      </c>
      <c r="BB3" s="459" t="s">
        <v>146</v>
      </c>
      <c r="BC3" s="459" t="s">
        <v>145</v>
      </c>
      <c r="BD3" s="459" t="s">
        <v>89</v>
      </c>
      <c r="BE3" s="459" t="s">
        <v>88</v>
      </c>
      <c r="BF3" s="459" t="s">
        <v>87</v>
      </c>
      <c r="BG3" s="459" t="s">
        <v>90</v>
      </c>
      <c r="BH3" s="460"/>
      <c r="BI3" s="460"/>
      <c r="BJ3" s="444" t="s">
        <v>148</v>
      </c>
      <c r="BK3" s="445"/>
      <c r="BL3" s="445"/>
      <c r="BM3" s="445"/>
      <c r="BN3" s="446"/>
      <c r="BO3" s="444" t="s">
        <v>133</v>
      </c>
      <c r="BP3" s="445"/>
      <c r="BQ3" s="445"/>
      <c r="BR3" s="445"/>
      <c r="BS3" s="446"/>
      <c r="BT3" s="444" t="s">
        <v>147</v>
      </c>
      <c r="BU3" s="445"/>
      <c r="BV3" s="445"/>
      <c r="BW3" s="445"/>
      <c r="BX3" s="446"/>
      <c r="BY3" s="456" t="s">
        <v>28</v>
      </c>
      <c r="BZ3" s="457"/>
      <c r="CA3" s="457"/>
      <c r="CB3" s="457"/>
      <c r="CC3" s="458"/>
      <c r="CD3" s="462" t="s">
        <v>29</v>
      </c>
      <c r="CE3" s="457"/>
      <c r="CF3" s="457"/>
      <c r="CG3" s="457"/>
      <c r="CH3" s="458"/>
      <c r="CI3" s="462" t="s">
        <v>33</v>
      </c>
      <c r="CJ3" s="457"/>
      <c r="CK3" s="457"/>
      <c r="CL3" s="457"/>
      <c r="CM3" s="458"/>
      <c r="CN3" s="462" t="s">
        <v>34</v>
      </c>
      <c r="CO3" s="457"/>
      <c r="CP3" s="457"/>
      <c r="CQ3" s="457"/>
      <c r="CR3" s="458"/>
      <c r="CS3" s="462" t="s">
        <v>62</v>
      </c>
      <c r="CT3" s="457"/>
      <c r="CU3" s="457"/>
      <c r="CV3" s="457"/>
      <c r="CW3" s="458"/>
      <c r="CX3" s="462" t="s">
        <v>64</v>
      </c>
      <c r="CY3" s="457"/>
      <c r="CZ3" s="457"/>
      <c r="DA3" s="457"/>
      <c r="DB3" s="458"/>
      <c r="DC3" s="462" t="s">
        <v>63</v>
      </c>
      <c r="DD3" s="457"/>
      <c r="DE3" s="457"/>
      <c r="DF3" s="457"/>
      <c r="DG3" s="457"/>
      <c r="DH3" s="459" t="s">
        <v>30</v>
      </c>
      <c r="DI3" s="459" t="s">
        <v>146</v>
      </c>
      <c r="DJ3" s="459" t="s">
        <v>145</v>
      </c>
      <c r="DK3" s="459" t="s">
        <v>89</v>
      </c>
      <c r="DL3" s="459" t="s">
        <v>88</v>
      </c>
      <c r="DM3" s="459" t="s">
        <v>87</v>
      </c>
      <c r="DN3" s="459" t="s">
        <v>90</v>
      </c>
      <c r="DO3" s="460"/>
      <c r="DP3" s="460"/>
      <c r="DQ3" s="460"/>
      <c r="DR3" s="460"/>
    </row>
    <row r="4" spans="1:122" ht="18.75" customHeight="1" thickBot="1" x14ac:dyDescent="0.3">
      <c r="A4" s="116"/>
      <c r="B4" s="117"/>
      <c r="C4" s="450" t="s">
        <v>65</v>
      </c>
      <c r="D4" s="451"/>
      <c r="E4" s="451"/>
      <c r="F4" s="452"/>
      <c r="G4" s="14" t="s">
        <v>91</v>
      </c>
      <c r="H4" s="450" t="s">
        <v>65</v>
      </c>
      <c r="I4" s="451"/>
      <c r="J4" s="451"/>
      <c r="K4" s="452"/>
      <c r="L4" s="343" t="s">
        <v>91</v>
      </c>
      <c r="M4" s="450" t="s">
        <v>65</v>
      </c>
      <c r="N4" s="451"/>
      <c r="O4" s="451"/>
      <c r="P4" s="452"/>
      <c r="Q4" s="343" t="s">
        <v>91</v>
      </c>
      <c r="R4" s="453" t="s">
        <v>65</v>
      </c>
      <c r="S4" s="454"/>
      <c r="T4" s="454"/>
      <c r="U4" s="455"/>
      <c r="V4" s="343" t="s">
        <v>91</v>
      </c>
      <c r="W4" s="447" t="s">
        <v>65</v>
      </c>
      <c r="X4" s="448"/>
      <c r="Y4" s="448"/>
      <c r="Z4" s="449"/>
      <c r="AA4" s="302" t="s">
        <v>91</v>
      </c>
      <c r="AB4" s="453" t="s">
        <v>65</v>
      </c>
      <c r="AC4" s="454"/>
      <c r="AD4" s="454"/>
      <c r="AE4" s="455"/>
      <c r="AF4" s="343" t="s">
        <v>91</v>
      </c>
      <c r="AG4" s="453" t="s">
        <v>65</v>
      </c>
      <c r="AH4" s="454"/>
      <c r="AI4" s="454"/>
      <c r="AJ4" s="455"/>
      <c r="AK4" s="343" t="s">
        <v>91</v>
      </c>
      <c r="AL4" s="453" t="s">
        <v>65</v>
      </c>
      <c r="AM4" s="454"/>
      <c r="AN4" s="454"/>
      <c r="AO4" s="455"/>
      <c r="AP4" s="343" t="s">
        <v>91</v>
      </c>
      <c r="AQ4" s="453" t="s">
        <v>65</v>
      </c>
      <c r="AR4" s="454"/>
      <c r="AS4" s="454"/>
      <c r="AT4" s="455"/>
      <c r="AU4" s="343" t="s">
        <v>91</v>
      </c>
      <c r="AV4" s="453" t="s">
        <v>65</v>
      </c>
      <c r="AW4" s="454"/>
      <c r="AX4" s="454"/>
      <c r="AY4" s="455"/>
      <c r="AZ4" s="343" t="s">
        <v>91</v>
      </c>
      <c r="BA4" s="461"/>
      <c r="BB4" s="461"/>
      <c r="BC4" s="461"/>
      <c r="BD4" s="461"/>
      <c r="BE4" s="461"/>
      <c r="BF4" s="461"/>
      <c r="BG4" s="461"/>
      <c r="BH4" s="461"/>
      <c r="BI4" s="460"/>
      <c r="BJ4" s="444" t="s">
        <v>65</v>
      </c>
      <c r="BK4" s="445"/>
      <c r="BL4" s="445"/>
      <c r="BM4" s="446"/>
      <c r="BN4" s="343" t="s">
        <v>91</v>
      </c>
      <c r="BO4" s="444" t="s">
        <v>65</v>
      </c>
      <c r="BP4" s="445"/>
      <c r="BQ4" s="445"/>
      <c r="BR4" s="446"/>
      <c r="BS4" s="343" t="s">
        <v>91</v>
      </c>
      <c r="BT4" s="450" t="s">
        <v>65</v>
      </c>
      <c r="BU4" s="451"/>
      <c r="BV4" s="451"/>
      <c r="BW4" s="452"/>
      <c r="BX4" s="343" t="s">
        <v>91</v>
      </c>
      <c r="BY4" s="444" t="s">
        <v>65</v>
      </c>
      <c r="BZ4" s="445"/>
      <c r="CA4" s="445"/>
      <c r="CB4" s="446"/>
      <c r="CC4" s="343" t="s">
        <v>91</v>
      </c>
      <c r="CD4" s="444" t="s">
        <v>65</v>
      </c>
      <c r="CE4" s="445"/>
      <c r="CF4" s="445"/>
      <c r="CG4" s="446"/>
      <c r="CH4" s="343" t="s">
        <v>91</v>
      </c>
      <c r="CI4" s="444" t="s">
        <v>65</v>
      </c>
      <c r="CJ4" s="445"/>
      <c r="CK4" s="445"/>
      <c r="CL4" s="446"/>
      <c r="CM4" s="343" t="s">
        <v>91</v>
      </c>
      <c r="CN4" s="444" t="s">
        <v>65</v>
      </c>
      <c r="CO4" s="445"/>
      <c r="CP4" s="445"/>
      <c r="CQ4" s="446"/>
      <c r="CR4" s="343" t="s">
        <v>91</v>
      </c>
      <c r="CS4" s="444" t="s">
        <v>65</v>
      </c>
      <c r="CT4" s="445"/>
      <c r="CU4" s="445"/>
      <c r="CV4" s="446"/>
      <c r="CW4" s="343" t="s">
        <v>91</v>
      </c>
      <c r="CX4" s="453" t="s">
        <v>65</v>
      </c>
      <c r="CY4" s="454"/>
      <c r="CZ4" s="454"/>
      <c r="DA4" s="455"/>
      <c r="DB4" s="343" t="s">
        <v>91</v>
      </c>
      <c r="DC4" s="453" t="s">
        <v>65</v>
      </c>
      <c r="DD4" s="454"/>
      <c r="DE4" s="454"/>
      <c r="DF4" s="455"/>
      <c r="DG4" s="353" t="s">
        <v>91</v>
      </c>
      <c r="DH4" s="461"/>
      <c r="DI4" s="461"/>
      <c r="DJ4" s="461"/>
      <c r="DK4" s="461"/>
      <c r="DL4" s="461"/>
      <c r="DM4" s="461"/>
      <c r="DN4" s="461"/>
      <c r="DO4" s="461"/>
      <c r="DP4" s="460"/>
      <c r="DQ4" s="460"/>
      <c r="DR4" s="460"/>
    </row>
    <row r="5" spans="1:122" ht="16.5" customHeight="1" x14ac:dyDescent="0.3">
      <c r="A5" s="79">
        <v>1</v>
      </c>
      <c r="B5" s="70" t="s">
        <v>16</v>
      </c>
      <c r="C5" s="119">
        <v>122</v>
      </c>
      <c r="D5" s="120">
        <v>113</v>
      </c>
      <c r="E5" s="120">
        <v>112</v>
      </c>
      <c r="F5" s="121">
        <v>64</v>
      </c>
      <c r="G5" s="365">
        <f t="shared" ref="G5:G41" si="0">C5+D5+E5+F5</f>
        <v>411</v>
      </c>
      <c r="H5" s="108">
        <v>143</v>
      </c>
      <c r="I5" s="109">
        <v>132</v>
      </c>
      <c r="J5" s="109">
        <v>124</v>
      </c>
      <c r="K5" s="110">
        <v>113</v>
      </c>
      <c r="L5" s="371">
        <f t="shared" ref="L5:L41" si="1">H5+I5+J5+K5</f>
        <v>512</v>
      </c>
      <c r="M5" s="108">
        <v>150</v>
      </c>
      <c r="N5" s="109">
        <v>137</v>
      </c>
      <c r="O5" s="109">
        <v>130</v>
      </c>
      <c r="P5" s="110">
        <v>126</v>
      </c>
      <c r="Q5" s="384">
        <f t="shared" ref="Q5:Q41" si="2">M5+N5+O5+P5</f>
        <v>543</v>
      </c>
      <c r="R5" s="344">
        <v>140</v>
      </c>
      <c r="S5" s="340">
        <v>130</v>
      </c>
      <c r="T5" s="340">
        <v>112</v>
      </c>
      <c r="U5" s="347">
        <v>109</v>
      </c>
      <c r="V5" s="365">
        <f t="shared" ref="V5:V41" si="3">R5+S5+T5+U5</f>
        <v>491</v>
      </c>
      <c r="W5" s="341">
        <v>140</v>
      </c>
      <c r="X5" s="109">
        <v>128</v>
      </c>
      <c r="Y5" s="109">
        <v>114</v>
      </c>
      <c r="Z5" s="350">
        <v>109</v>
      </c>
      <c r="AA5" s="369">
        <f t="shared" ref="AA5:AA41" si="4">W5+X5+Y5+Z5</f>
        <v>491</v>
      </c>
      <c r="AB5" s="196">
        <v>146</v>
      </c>
      <c r="AC5" s="120">
        <v>130</v>
      </c>
      <c r="AD5" s="120">
        <v>124</v>
      </c>
      <c r="AE5" s="197">
        <v>122</v>
      </c>
      <c r="AF5" s="369">
        <f t="shared" ref="AF5:AF41" si="5">AB5+AC5+AD5+AE5</f>
        <v>522</v>
      </c>
      <c r="AG5" s="196">
        <v>146</v>
      </c>
      <c r="AH5" s="120">
        <v>140</v>
      </c>
      <c r="AI5" s="120">
        <v>130</v>
      </c>
      <c r="AJ5" s="197">
        <v>128</v>
      </c>
      <c r="AK5" s="369">
        <f t="shared" ref="AK5:AK41" si="6">AG5+AH5+AI5+AJ5</f>
        <v>544</v>
      </c>
      <c r="AL5" s="196">
        <v>150</v>
      </c>
      <c r="AM5" s="120">
        <v>143</v>
      </c>
      <c r="AN5" s="120">
        <v>137</v>
      </c>
      <c r="AO5" s="197">
        <v>130</v>
      </c>
      <c r="AP5" s="369">
        <f t="shared" ref="AP5:AP41" si="7">AL5+AM5+AN5+AO5</f>
        <v>560</v>
      </c>
      <c r="AQ5" s="196">
        <v>150</v>
      </c>
      <c r="AR5" s="120">
        <v>146</v>
      </c>
      <c r="AS5" s="120">
        <v>134</v>
      </c>
      <c r="AT5" s="197">
        <v>116</v>
      </c>
      <c r="AU5" s="369">
        <f t="shared" ref="AU5:AU41" si="8">AQ5+AR5+AS5+AT5</f>
        <v>546</v>
      </c>
      <c r="AV5" s="196">
        <v>150</v>
      </c>
      <c r="AW5" s="120">
        <v>146</v>
      </c>
      <c r="AX5" s="120">
        <v>143</v>
      </c>
      <c r="AY5" s="197">
        <v>137</v>
      </c>
      <c r="AZ5" s="369">
        <f t="shared" ref="AZ5:AZ41" si="9">AV5+AW5+AX5+AY5</f>
        <v>576</v>
      </c>
      <c r="BA5" s="379">
        <v>450</v>
      </c>
      <c r="BB5" s="381">
        <v>450</v>
      </c>
      <c r="BC5" s="381">
        <v>225</v>
      </c>
      <c r="BD5" s="354">
        <v>195</v>
      </c>
      <c r="BE5" s="354">
        <v>165</v>
      </c>
      <c r="BF5" s="381">
        <v>450</v>
      </c>
      <c r="BG5" s="381">
        <v>450</v>
      </c>
      <c r="BH5" s="233">
        <f>L5+Q5+AA5+AF5+AK5+AP5+AU5+AZ5+BA5+BB5+BC5+BF5+BG5</f>
        <v>6319</v>
      </c>
      <c r="BI5" s="396">
        <v>1</v>
      </c>
      <c r="BJ5" s="344">
        <v>143</v>
      </c>
      <c r="BK5" s="340">
        <v>118</v>
      </c>
      <c r="BL5" s="340">
        <v>116</v>
      </c>
      <c r="BM5" s="347">
        <v>108</v>
      </c>
      <c r="BN5" s="369">
        <f t="shared" ref="BN5:BN41" si="10">BJ5+BK5+BL5+BM5</f>
        <v>485</v>
      </c>
      <c r="BO5" s="108">
        <v>150</v>
      </c>
      <c r="BP5" s="109">
        <v>122</v>
      </c>
      <c r="BQ5" s="109">
        <v>114</v>
      </c>
      <c r="BR5" s="110">
        <v>100</v>
      </c>
      <c r="BS5" s="369">
        <f t="shared" ref="BS5:BS41" si="11">BO5+BP5+BQ5+BR5</f>
        <v>486</v>
      </c>
      <c r="BT5" s="108">
        <v>143</v>
      </c>
      <c r="BU5" s="109">
        <v>140</v>
      </c>
      <c r="BV5" s="109">
        <v>130</v>
      </c>
      <c r="BW5" s="110">
        <v>126</v>
      </c>
      <c r="BX5" s="384">
        <f t="shared" ref="BX5:BX41" si="12">BT5+BU5+BV5+BW5</f>
        <v>539</v>
      </c>
      <c r="BY5" s="344">
        <v>132</v>
      </c>
      <c r="BZ5" s="340">
        <v>97</v>
      </c>
      <c r="CA5" s="340">
        <v>94</v>
      </c>
      <c r="CB5" s="347">
        <v>93</v>
      </c>
      <c r="CC5" s="369">
        <f t="shared" ref="CC5:CC41" si="13">BY5+BZ5+CA5+CB5</f>
        <v>416</v>
      </c>
      <c r="CD5" s="341">
        <v>146</v>
      </c>
      <c r="CE5" s="109">
        <v>128</v>
      </c>
      <c r="CF5" s="109">
        <v>113</v>
      </c>
      <c r="CG5" s="350">
        <v>112</v>
      </c>
      <c r="CH5" s="369">
        <f t="shared" ref="CH5:CH41" si="14">CD5+CE5+CF5+CG5</f>
        <v>499</v>
      </c>
      <c r="CI5" s="341">
        <v>137</v>
      </c>
      <c r="CJ5" s="109">
        <v>128</v>
      </c>
      <c r="CK5" s="109">
        <v>122</v>
      </c>
      <c r="CL5" s="350">
        <v>120</v>
      </c>
      <c r="CM5" s="369">
        <f t="shared" ref="CM5:CM41" si="15">CI5+CJ5+CK5+CL5</f>
        <v>507</v>
      </c>
      <c r="CN5" s="341">
        <v>140</v>
      </c>
      <c r="CO5" s="109">
        <v>132</v>
      </c>
      <c r="CP5" s="109">
        <v>124</v>
      </c>
      <c r="CQ5" s="350">
        <v>118</v>
      </c>
      <c r="CR5" s="369">
        <f t="shared" ref="CR5:CR41" si="16">CN5+CO5+CP5+CQ5</f>
        <v>514</v>
      </c>
      <c r="CS5" s="341">
        <v>110</v>
      </c>
      <c r="CT5" s="109"/>
      <c r="CU5" s="109"/>
      <c r="CV5" s="350"/>
      <c r="CW5" s="365">
        <f t="shared" ref="CW5:CW41" si="17">CS5+CT5+CU5+CV5</f>
        <v>110</v>
      </c>
      <c r="CX5" s="341"/>
      <c r="CY5" s="109"/>
      <c r="CZ5" s="109"/>
      <c r="DA5" s="350"/>
      <c r="DB5" s="365">
        <f t="shared" ref="DB5:DB28" si="18">CX5+CY5+CZ5+DA5</f>
        <v>0</v>
      </c>
      <c r="DC5" s="341">
        <v>150</v>
      </c>
      <c r="DD5" s="109">
        <v>146</v>
      </c>
      <c r="DE5" s="109">
        <v>128</v>
      </c>
      <c r="DF5" s="350">
        <v>115</v>
      </c>
      <c r="DG5" s="369">
        <f t="shared" ref="DG5:DG41" si="19">DC5+DD5+DE5+DF5</f>
        <v>539</v>
      </c>
      <c r="DH5" s="387">
        <v>390</v>
      </c>
      <c r="DI5" s="388">
        <v>420</v>
      </c>
      <c r="DJ5" s="388">
        <v>225</v>
      </c>
      <c r="DK5" s="356">
        <v>195</v>
      </c>
      <c r="DL5" s="356">
        <v>165</v>
      </c>
      <c r="DM5" s="388">
        <v>450</v>
      </c>
      <c r="DN5" s="381">
        <v>450</v>
      </c>
      <c r="DO5" s="124">
        <f>DN5+DM5+DJ5+DI5+DH5+DG5+CR5+CM5+CH5+CC5+BX5+BS5+BN5</f>
        <v>5920</v>
      </c>
      <c r="DP5" s="398">
        <v>1</v>
      </c>
      <c r="DQ5" s="401">
        <f t="shared" ref="DQ5:DQ41" si="20">DO5+BH5</f>
        <v>12239</v>
      </c>
      <c r="DR5" s="74">
        <v>1</v>
      </c>
    </row>
    <row r="6" spans="1:122" ht="16.5" customHeight="1" x14ac:dyDescent="0.3">
      <c r="A6" s="80">
        <v>2</v>
      </c>
      <c r="B6" s="65" t="s">
        <v>0</v>
      </c>
      <c r="C6" s="45">
        <v>150</v>
      </c>
      <c r="D6" s="46">
        <v>108</v>
      </c>
      <c r="E6" s="46">
        <v>98</v>
      </c>
      <c r="F6" s="47"/>
      <c r="G6" s="367">
        <f t="shared" si="0"/>
        <v>356</v>
      </c>
      <c r="H6" s="45">
        <v>130</v>
      </c>
      <c r="I6" s="46">
        <v>122</v>
      </c>
      <c r="J6" s="46">
        <v>112</v>
      </c>
      <c r="K6" s="47">
        <v>93</v>
      </c>
      <c r="L6" s="372">
        <f t="shared" si="1"/>
        <v>457</v>
      </c>
      <c r="M6" s="45">
        <v>113</v>
      </c>
      <c r="N6" s="46"/>
      <c r="O6" s="46"/>
      <c r="P6" s="47"/>
      <c r="Q6" s="366">
        <f t="shared" si="2"/>
        <v>113</v>
      </c>
      <c r="R6" s="111">
        <v>126</v>
      </c>
      <c r="S6" s="46">
        <v>114</v>
      </c>
      <c r="T6" s="46">
        <v>108</v>
      </c>
      <c r="U6" s="306">
        <v>101</v>
      </c>
      <c r="V6" s="370">
        <f t="shared" si="3"/>
        <v>449</v>
      </c>
      <c r="W6" s="111">
        <v>143</v>
      </c>
      <c r="X6" s="46">
        <v>132</v>
      </c>
      <c r="Y6" s="46">
        <v>126</v>
      </c>
      <c r="Z6" s="306">
        <v>120</v>
      </c>
      <c r="AA6" s="370">
        <f t="shared" si="4"/>
        <v>521</v>
      </c>
      <c r="AB6" s="111">
        <v>150</v>
      </c>
      <c r="AC6" s="46">
        <v>140</v>
      </c>
      <c r="AD6" s="46">
        <v>116</v>
      </c>
      <c r="AE6" s="306">
        <v>112</v>
      </c>
      <c r="AF6" s="370">
        <f t="shared" si="5"/>
        <v>518</v>
      </c>
      <c r="AG6" s="111">
        <v>150</v>
      </c>
      <c r="AH6" s="46">
        <v>143</v>
      </c>
      <c r="AI6" s="46">
        <v>114</v>
      </c>
      <c r="AJ6" s="306">
        <v>111</v>
      </c>
      <c r="AK6" s="370">
        <f t="shared" si="6"/>
        <v>518</v>
      </c>
      <c r="AL6" s="111">
        <v>140</v>
      </c>
      <c r="AM6" s="46">
        <v>114</v>
      </c>
      <c r="AN6" s="46">
        <v>104</v>
      </c>
      <c r="AO6" s="306">
        <v>51</v>
      </c>
      <c r="AP6" s="370">
        <f t="shared" si="7"/>
        <v>409</v>
      </c>
      <c r="AQ6" s="111">
        <v>130</v>
      </c>
      <c r="AR6" s="46">
        <v>128</v>
      </c>
      <c r="AS6" s="46">
        <v>126</v>
      </c>
      <c r="AT6" s="306">
        <v>120</v>
      </c>
      <c r="AU6" s="370">
        <f t="shared" si="8"/>
        <v>504</v>
      </c>
      <c r="AV6" s="111">
        <v>128</v>
      </c>
      <c r="AW6" s="46">
        <v>124</v>
      </c>
      <c r="AX6" s="46">
        <v>118</v>
      </c>
      <c r="AY6" s="306">
        <v>105</v>
      </c>
      <c r="AZ6" s="370">
        <f t="shared" si="9"/>
        <v>475</v>
      </c>
      <c r="BA6" s="324">
        <v>420</v>
      </c>
      <c r="BB6" s="333">
        <v>420</v>
      </c>
      <c r="BC6" s="332">
        <v>195</v>
      </c>
      <c r="BD6" s="326">
        <v>210</v>
      </c>
      <c r="BE6" s="315">
        <v>195</v>
      </c>
      <c r="BF6" s="326">
        <v>390</v>
      </c>
      <c r="BG6" s="326">
        <v>270</v>
      </c>
      <c r="BH6" s="234">
        <f>L6+V6+AA6+AF6+AK6+AP6+AU6+AZ6+BA6+BB6+BD6+BF6+BG6</f>
        <v>5561</v>
      </c>
      <c r="BI6" s="130">
        <v>2</v>
      </c>
      <c r="BJ6" s="111">
        <v>134</v>
      </c>
      <c r="BK6" s="46">
        <v>111</v>
      </c>
      <c r="BL6" s="46">
        <v>99</v>
      </c>
      <c r="BM6" s="306">
        <v>97</v>
      </c>
      <c r="BN6" s="370">
        <f t="shared" si="10"/>
        <v>441</v>
      </c>
      <c r="BO6" s="45">
        <v>143</v>
      </c>
      <c r="BP6" s="46">
        <v>134</v>
      </c>
      <c r="BQ6" s="46">
        <v>128</v>
      </c>
      <c r="BR6" s="47">
        <v>103</v>
      </c>
      <c r="BS6" s="370">
        <f t="shared" si="11"/>
        <v>508</v>
      </c>
      <c r="BT6" s="45">
        <v>61</v>
      </c>
      <c r="BU6" s="46">
        <v>109</v>
      </c>
      <c r="BV6" s="46">
        <v>114</v>
      </c>
      <c r="BW6" s="47">
        <v>110</v>
      </c>
      <c r="BX6" s="366">
        <f t="shared" si="12"/>
        <v>394</v>
      </c>
      <c r="BY6" s="111">
        <v>150</v>
      </c>
      <c r="BZ6" s="46">
        <v>134</v>
      </c>
      <c r="CA6" s="46">
        <v>128</v>
      </c>
      <c r="CB6" s="306">
        <v>126</v>
      </c>
      <c r="CC6" s="370">
        <f t="shared" si="13"/>
        <v>538</v>
      </c>
      <c r="CD6" s="111">
        <v>143</v>
      </c>
      <c r="CE6" s="46">
        <v>140</v>
      </c>
      <c r="CF6" s="46">
        <v>137</v>
      </c>
      <c r="CG6" s="306">
        <v>126</v>
      </c>
      <c r="CH6" s="370">
        <f t="shared" si="14"/>
        <v>546</v>
      </c>
      <c r="CI6" s="111">
        <v>146</v>
      </c>
      <c r="CJ6" s="46">
        <v>143</v>
      </c>
      <c r="CK6" s="46">
        <v>134</v>
      </c>
      <c r="CL6" s="306">
        <v>132</v>
      </c>
      <c r="CM6" s="370">
        <f t="shared" si="15"/>
        <v>555</v>
      </c>
      <c r="CN6" s="111">
        <v>146</v>
      </c>
      <c r="CO6" s="46">
        <v>137</v>
      </c>
      <c r="CP6" s="46">
        <v>126</v>
      </c>
      <c r="CQ6" s="306">
        <v>114</v>
      </c>
      <c r="CR6" s="370">
        <f t="shared" si="16"/>
        <v>523</v>
      </c>
      <c r="CS6" s="111">
        <v>150</v>
      </c>
      <c r="CT6" s="46">
        <v>146</v>
      </c>
      <c r="CU6" s="46">
        <v>143</v>
      </c>
      <c r="CV6" s="306">
        <v>137</v>
      </c>
      <c r="CW6" s="370">
        <f t="shared" si="17"/>
        <v>576</v>
      </c>
      <c r="CX6" s="111">
        <v>143</v>
      </c>
      <c r="CY6" s="46">
        <v>140</v>
      </c>
      <c r="CZ6" s="46">
        <v>134</v>
      </c>
      <c r="DA6" s="306">
        <v>124</v>
      </c>
      <c r="DB6" s="370">
        <f t="shared" si="18"/>
        <v>541</v>
      </c>
      <c r="DC6" s="111">
        <v>137</v>
      </c>
      <c r="DD6" s="46">
        <v>132</v>
      </c>
      <c r="DE6" s="46">
        <v>52.5</v>
      </c>
      <c r="DF6" s="306"/>
      <c r="DG6" s="364">
        <f t="shared" si="19"/>
        <v>321.5</v>
      </c>
      <c r="DH6" s="324">
        <v>290</v>
      </c>
      <c r="DI6" s="333">
        <v>450</v>
      </c>
      <c r="DJ6" s="332">
        <v>195</v>
      </c>
      <c r="DK6" s="333">
        <v>210</v>
      </c>
      <c r="DL6" s="332">
        <v>195</v>
      </c>
      <c r="DM6" s="333">
        <v>288</v>
      </c>
      <c r="DN6" s="326">
        <v>360</v>
      </c>
      <c r="DO6" s="125">
        <f>DN6+DM6+DK6+DI6+DH6+DB6+CW6+CR6+CM6+CH6+CC6+BS6+BN6</f>
        <v>5826</v>
      </c>
      <c r="DP6" s="399">
        <v>2</v>
      </c>
      <c r="DQ6" s="402">
        <f t="shared" si="20"/>
        <v>11387</v>
      </c>
      <c r="DR6" s="75">
        <v>2</v>
      </c>
    </row>
    <row r="7" spans="1:122" ht="16.5" customHeight="1" x14ac:dyDescent="0.3">
      <c r="A7" s="80">
        <v>3</v>
      </c>
      <c r="B7" s="66" t="s">
        <v>1</v>
      </c>
      <c r="C7" s="32"/>
      <c r="D7" s="33"/>
      <c r="E7" s="33"/>
      <c r="F7" s="34"/>
      <c r="G7" s="367">
        <f t="shared" si="0"/>
        <v>0</v>
      </c>
      <c r="H7" s="45">
        <v>126</v>
      </c>
      <c r="I7" s="46">
        <v>108</v>
      </c>
      <c r="J7" s="46">
        <v>99</v>
      </c>
      <c r="K7" s="47">
        <v>90</v>
      </c>
      <c r="L7" s="372">
        <f t="shared" si="1"/>
        <v>423</v>
      </c>
      <c r="M7" s="45"/>
      <c r="N7" s="46"/>
      <c r="O7" s="46"/>
      <c r="P7" s="47"/>
      <c r="Q7" s="366">
        <f t="shared" si="2"/>
        <v>0</v>
      </c>
      <c r="R7" s="111">
        <v>128</v>
      </c>
      <c r="S7" s="46">
        <v>115</v>
      </c>
      <c r="T7" s="46">
        <v>113</v>
      </c>
      <c r="U7" s="306">
        <v>110</v>
      </c>
      <c r="V7" s="370">
        <f t="shared" si="3"/>
        <v>466</v>
      </c>
      <c r="W7" s="111">
        <v>100</v>
      </c>
      <c r="X7" s="46">
        <v>95</v>
      </c>
      <c r="Y7" s="46">
        <v>77</v>
      </c>
      <c r="Z7" s="306">
        <v>74</v>
      </c>
      <c r="AA7" s="370">
        <f t="shared" si="4"/>
        <v>346</v>
      </c>
      <c r="AB7" s="105">
        <v>97</v>
      </c>
      <c r="AC7" s="33">
        <v>88</v>
      </c>
      <c r="AD7" s="112">
        <v>82</v>
      </c>
      <c r="AE7" s="144">
        <v>79</v>
      </c>
      <c r="AF7" s="370">
        <f t="shared" si="5"/>
        <v>346</v>
      </c>
      <c r="AG7" s="105">
        <v>115</v>
      </c>
      <c r="AH7" s="112">
        <v>104</v>
      </c>
      <c r="AI7" s="33"/>
      <c r="AJ7" s="144"/>
      <c r="AK7" s="370">
        <f t="shared" si="6"/>
        <v>219</v>
      </c>
      <c r="AL7" s="105">
        <v>132</v>
      </c>
      <c r="AM7" s="33">
        <v>126</v>
      </c>
      <c r="AN7" s="33">
        <v>101</v>
      </c>
      <c r="AO7" s="144"/>
      <c r="AP7" s="370">
        <f t="shared" si="7"/>
        <v>359</v>
      </c>
      <c r="AQ7" s="105"/>
      <c r="AR7" s="33"/>
      <c r="AS7" s="33"/>
      <c r="AT7" s="144"/>
      <c r="AU7" s="370">
        <f t="shared" si="8"/>
        <v>0</v>
      </c>
      <c r="AV7" s="105">
        <v>114</v>
      </c>
      <c r="AW7" s="33">
        <v>110</v>
      </c>
      <c r="AX7" s="33">
        <v>97</v>
      </c>
      <c r="AY7" s="144"/>
      <c r="AZ7" s="370">
        <f t="shared" si="9"/>
        <v>321</v>
      </c>
      <c r="BA7" s="322">
        <v>290</v>
      </c>
      <c r="BB7" s="327">
        <v>250</v>
      </c>
      <c r="BC7" s="355">
        <v>0</v>
      </c>
      <c r="BD7" s="326">
        <v>225</v>
      </c>
      <c r="BE7" s="315">
        <v>180</v>
      </c>
      <c r="BF7" s="326">
        <v>360</v>
      </c>
      <c r="BG7" s="326">
        <v>250</v>
      </c>
      <c r="BH7" s="234">
        <f>L7+V7+AA7+AF7+AK7+AP7+AU7+AZ7+BA7+BB7+BD7+BF7+BG7</f>
        <v>3855</v>
      </c>
      <c r="BI7" s="130">
        <v>5</v>
      </c>
      <c r="BJ7" s="106">
        <v>150</v>
      </c>
      <c r="BK7" s="3">
        <v>126</v>
      </c>
      <c r="BL7" s="3">
        <v>112</v>
      </c>
      <c r="BM7" s="143">
        <v>106</v>
      </c>
      <c r="BN7" s="370">
        <f t="shared" si="10"/>
        <v>494</v>
      </c>
      <c r="BO7" s="45">
        <v>120</v>
      </c>
      <c r="BP7" s="46">
        <v>112</v>
      </c>
      <c r="BQ7" s="46">
        <v>102</v>
      </c>
      <c r="BR7" s="47">
        <v>97</v>
      </c>
      <c r="BS7" s="370">
        <f t="shared" si="11"/>
        <v>431</v>
      </c>
      <c r="BT7" s="45">
        <v>132</v>
      </c>
      <c r="BU7" s="46">
        <v>120</v>
      </c>
      <c r="BV7" s="46"/>
      <c r="BW7" s="47"/>
      <c r="BX7" s="366">
        <f t="shared" si="12"/>
        <v>252</v>
      </c>
      <c r="BY7" s="111">
        <v>140</v>
      </c>
      <c r="BZ7" s="46">
        <v>130</v>
      </c>
      <c r="CA7" s="46">
        <v>124</v>
      </c>
      <c r="CB7" s="306">
        <v>107</v>
      </c>
      <c r="CC7" s="370">
        <f t="shared" si="13"/>
        <v>501</v>
      </c>
      <c r="CD7" s="106">
        <v>130</v>
      </c>
      <c r="CE7" s="3">
        <v>101</v>
      </c>
      <c r="CF7" s="3">
        <v>96</v>
      </c>
      <c r="CG7" s="143">
        <v>93</v>
      </c>
      <c r="CH7" s="370">
        <f t="shared" si="14"/>
        <v>420</v>
      </c>
      <c r="CI7" s="106">
        <v>111</v>
      </c>
      <c r="CJ7" s="3">
        <v>108</v>
      </c>
      <c r="CK7" s="3">
        <v>106</v>
      </c>
      <c r="CL7" s="143">
        <v>94</v>
      </c>
      <c r="CM7" s="370">
        <f t="shared" si="15"/>
        <v>419</v>
      </c>
      <c r="CN7" s="106">
        <v>128</v>
      </c>
      <c r="CO7" s="3">
        <v>109</v>
      </c>
      <c r="CP7" s="3">
        <v>105</v>
      </c>
      <c r="CQ7" s="143">
        <v>103</v>
      </c>
      <c r="CR7" s="370">
        <f t="shared" si="16"/>
        <v>445</v>
      </c>
      <c r="CS7" s="106">
        <v>70</v>
      </c>
      <c r="CT7" s="3">
        <v>130</v>
      </c>
      <c r="CU7" s="3">
        <v>126</v>
      </c>
      <c r="CV7" s="143"/>
      <c r="CW7" s="370">
        <f t="shared" si="17"/>
        <v>326</v>
      </c>
      <c r="CX7" s="106">
        <v>68.5</v>
      </c>
      <c r="CY7" s="3"/>
      <c r="CZ7" s="3"/>
      <c r="DA7" s="143"/>
      <c r="DB7" s="364">
        <f t="shared" si="18"/>
        <v>68.5</v>
      </c>
      <c r="DC7" s="106">
        <v>71.5</v>
      </c>
      <c r="DD7" s="3">
        <v>134</v>
      </c>
      <c r="DE7" s="3">
        <v>114</v>
      </c>
      <c r="DF7" s="143">
        <v>111</v>
      </c>
      <c r="DG7" s="370">
        <f t="shared" si="19"/>
        <v>430.5</v>
      </c>
      <c r="DH7" s="323">
        <v>450</v>
      </c>
      <c r="DI7" s="326">
        <v>390</v>
      </c>
      <c r="DJ7" s="315">
        <v>0</v>
      </c>
      <c r="DK7" s="326">
        <v>225</v>
      </c>
      <c r="DL7" s="315">
        <v>180</v>
      </c>
      <c r="DM7" s="326">
        <v>420</v>
      </c>
      <c r="DN7" s="326">
        <v>330</v>
      </c>
      <c r="DO7" s="126">
        <f>DN7+DM7+DK7+DI7+DH7+DG7+CW7+CR7+CM7+CH7+CC7+BS7+BN7</f>
        <v>5281.5</v>
      </c>
      <c r="DP7" s="399">
        <v>3</v>
      </c>
      <c r="DQ7" s="402">
        <f t="shared" si="20"/>
        <v>9136.5</v>
      </c>
      <c r="DR7" s="75">
        <v>3</v>
      </c>
    </row>
    <row r="8" spans="1:122" ht="16.5" customHeight="1" x14ac:dyDescent="0.3">
      <c r="A8" s="80">
        <v>4</v>
      </c>
      <c r="B8" s="345" t="s">
        <v>10</v>
      </c>
      <c r="C8" s="5">
        <v>146</v>
      </c>
      <c r="D8" s="3">
        <v>132</v>
      </c>
      <c r="E8" s="3">
        <v>130</v>
      </c>
      <c r="F8" s="6">
        <v>118</v>
      </c>
      <c r="G8" s="374">
        <f t="shared" si="0"/>
        <v>526</v>
      </c>
      <c r="H8" s="45">
        <v>137</v>
      </c>
      <c r="I8" s="46">
        <v>134</v>
      </c>
      <c r="J8" s="46">
        <v>110</v>
      </c>
      <c r="K8" s="47">
        <v>94</v>
      </c>
      <c r="L8" s="372">
        <f t="shared" si="1"/>
        <v>475</v>
      </c>
      <c r="M8" s="45">
        <v>146</v>
      </c>
      <c r="N8" s="46">
        <v>118</v>
      </c>
      <c r="O8" s="46">
        <v>115</v>
      </c>
      <c r="P8" s="47">
        <v>106</v>
      </c>
      <c r="Q8" s="375">
        <f t="shared" si="2"/>
        <v>485</v>
      </c>
      <c r="R8" s="111">
        <v>120</v>
      </c>
      <c r="S8" s="46">
        <v>118</v>
      </c>
      <c r="T8" s="46">
        <v>78</v>
      </c>
      <c r="U8" s="306">
        <v>77</v>
      </c>
      <c r="V8" s="370">
        <f t="shared" si="3"/>
        <v>393</v>
      </c>
      <c r="W8" s="111">
        <v>122</v>
      </c>
      <c r="X8" s="46">
        <v>112</v>
      </c>
      <c r="Y8" s="46">
        <v>107</v>
      </c>
      <c r="Z8" s="306">
        <v>106</v>
      </c>
      <c r="AA8" s="370">
        <f t="shared" si="4"/>
        <v>447</v>
      </c>
      <c r="AB8" s="106">
        <v>143</v>
      </c>
      <c r="AC8" s="3">
        <v>101</v>
      </c>
      <c r="AD8" s="3">
        <v>100</v>
      </c>
      <c r="AE8" s="143">
        <v>92</v>
      </c>
      <c r="AF8" s="370">
        <f t="shared" si="5"/>
        <v>436</v>
      </c>
      <c r="AG8" s="106">
        <v>105</v>
      </c>
      <c r="AH8" s="3">
        <v>103</v>
      </c>
      <c r="AI8" s="3"/>
      <c r="AJ8" s="143"/>
      <c r="AK8" s="364">
        <f t="shared" si="6"/>
        <v>208</v>
      </c>
      <c r="AL8" s="106">
        <v>134</v>
      </c>
      <c r="AM8" s="3">
        <v>124</v>
      </c>
      <c r="AN8" s="3">
        <v>115</v>
      </c>
      <c r="AO8" s="143"/>
      <c r="AP8" s="370">
        <f t="shared" si="7"/>
        <v>373</v>
      </c>
      <c r="AQ8" s="106">
        <v>143</v>
      </c>
      <c r="AR8" s="3">
        <v>137</v>
      </c>
      <c r="AS8" s="3">
        <v>132</v>
      </c>
      <c r="AT8" s="143">
        <v>114</v>
      </c>
      <c r="AU8" s="370">
        <f t="shared" si="8"/>
        <v>526</v>
      </c>
      <c r="AV8" s="106">
        <v>115</v>
      </c>
      <c r="AW8" s="3">
        <v>108</v>
      </c>
      <c r="AX8" s="3">
        <v>101</v>
      </c>
      <c r="AY8" s="143"/>
      <c r="AZ8" s="364">
        <f t="shared" si="9"/>
        <v>324</v>
      </c>
      <c r="BA8" s="323">
        <v>360</v>
      </c>
      <c r="BB8" s="326">
        <v>360</v>
      </c>
      <c r="BC8" s="326">
        <v>180</v>
      </c>
      <c r="BD8" s="326">
        <v>125</v>
      </c>
      <c r="BE8" s="315">
        <v>90</v>
      </c>
      <c r="BF8" s="355">
        <v>0</v>
      </c>
      <c r="BG8" s="326">
        <v>420</v>
      </c>
      <c r="BH8" s="234">
        <f>BG8+BD8+BC8+BB8+BA8+AU8+AP8+AF8+AA8+V8+Q8+L8+G8</f>
        <v>5106</v>
      </c>
      <c r="BI8" s="130">
        <v>3</v>
      </c>
      <c r="BJ8" s="105">
        <v>122</v>
      </c>
      <c r="BK8" s="33">
        <v>115</v>
      </c>
      <c r="BL8" s="33">
        <v>105</v>
      </c>
      <c r="BM8" s="144">
        <v>101</v>
      </c>
      <c r="BN8" s="370">
        <f t="shared" si="10"/>
        <v>443</v>
      </c>
      <c r="BO8" s="45">
        <v>104</v>
      </c>
      <c r="BP8" s="46">
        <v>88</v>
      </c>
      <c r="BQ8" s="46">
        <v>74</v>
      </c>
      <c r="BR8" s="47">
        <v>73</v>
      </c>
      <c r="BS8" s="370">
        <f t="shared" si="11"/>
        <v>339</v>
      </c>
      <c r="BT8" s="45">
        <v>150</v>
      </c>
      <c r="BU8" s="46">
        <v>103</v>
      </c>
      <c r="BV8" s="46"/>
      <c r="BW8" s="47"/>
      <c r="BX8" s="375">
        <f t="shared" si="12"/>
        <v>253</v>
      </c>
      <c r="BY8" s="111">
        <v>91</v>
      </c>
      <c r="BZ8" s="46">
        <v>80</v>
      </c>
      <c r="CA8" s="46">
        <v>75</v>
      </c>
      <c r="CB8" s="306">
        <v>63</v>
      </c>
      <c r="CC8" s="370">
        <f t="shared" si="13"/>
        <v>309</v>
      </c>
      <c r="CD8" s="105">
        <v>104</v>
      </c>
      <c r="CE8" s="33">
        <v>77</v>
      </c>
      <c r="CF8" s="33">
        <v>75</v>
      </c>
      <c r="CG8" s="144">
        <v>57</v>
      </c>
      <c r="CH8" s="370">
        <f t="shared" si="14"/>
        <v>313</v>
      </c>
      <c r="CI8" s="105">
        <v>88</v>
      </c>
      <c r="CJ8" s="33">
        <v>83</v>
      </c>
      <c r="CK8" s="33"/>
      <c r="CL8" s="144"/>
      <c r="CM8" s="370">
        <f t="shared" si="15"/>
        <v>171</v>
      </c>
      <c r="CN8" s="105"/>
      <c r="CO8" s="33"/>
      <c r="CP8" s="33"/>
      <c r="CQ8" s="144"/>
      <c r="CR8" s="364">
        <f t="shared" si="16"/>
        <v>0</v>
      </c>
      <c r="CS8" s="106">
        <v>103</v>
      </c>
      <c r="CT8" s="3"/>
      <c r="CU8" s="3"/>
      <c r="CV8" s="143"/>
      <c r="CW8" s="364">
        <f t="shared" si="17"/>
        <v>103</v>
      </c>
      <c r="CX8" s="105">
        <v>120</v>
      </c>
      <c r="CY8" s="33"/>
      <c r="CZ8" s="33"/>
      <c r="DA8" s="144"/>
      <c r="DB8" s="370">
        <f t="shared" si="18"/>
        <v>120</v>
      </c>
      <c r="DC8" s="105">
        <v>116</v>
      </c>
      <c r="DD8" s="33">
        <v>113</v>
      </c>
      <c r="DE8" s="33">
        <v>99</v>
      </c>
      <c r="DF8" s="144">
        <v>98</v>
      </c>
      <c r="DG8" s="370">
        <f t="shared" si="19"/>
        <v>426</v>
      </c>
      <c r="DH8" s="322">
        <v>220</v>
      </c>
      <c r="DI8" s="327">
        <v>220</v>
      </c>
      <c r="DJ8" s="327">
        <v>180</v>
      </c>
      <c r="DK8" s="327">
        <v>125</v>
      </c>
      <c r="DL8" s="355">
        <v>90</v>
      </c>
      <c r="DM8" s="315">
        <v>0</v>
      </c>
      <c r="DN8" s="326">
        <v>310</v>
      </c>
      <c r="DO8" s="126">
        <f>DN8+DK8+DJ8+DI8+DH8+DG8+DB8+CM8+CH8+CC8+BX8+BS8+BN8</f>
        <v>3429</v>
      </c>
      <c r="DP8" s="399">
        <v>9</v>
      </c>
      <c r="DQ8" s="402">
        <f t="shared" si="20"/>
        <v>8535</v>
      </c>
      <c r="DR8" s="75">
        <v>4</v>
      </c>
    </row>
    <row r="9" spans="1:122" ht="16.5" customHeight="1" x14ac:dyDescent="0.3">
      <c r="A9" s="80">
        <v>5</v>
      </c>
      <c r="B9" s="65" t="s">
        <v>25</v>
      </c>
      <c r="C9" s="5">
        <v>140</v>
      </c>
      <c r="D9" s="69">
        <v>79</v>
      </c>
      <c r="E9" s="3">
        <v>63</v>
      </c>
      <c r="F9" s="6"/>
      <c r="G9" s="374">
        <f t="shared" si="0"/>
        <v>282</v>
      </c>
      <c r="H9" s="45">
        <v>114</v>
      </c>
      <c r="I9" s="46">
        <v>47.5</v>
      </c>
      <c r="J9" s="46">
        <v>92</v>
      </c>
      <c r="K9" s="47">
        <v>61</v>
      </c>
      <c r="L9" s="372">
        <f t="shared" si="1"/>
        <v>314.5</v>
      </c>
      <c r="M9" s="45">
        <v>132</v>
      </c>
      <c r="N9" s="46">
        <v>64</v>
      </c>
      <c r="O9" s="46">
        <v>112</v>
      </c>
      <c r="P9" s="47"/>
      <c r="Q9" s="375">
        <f t="shared" si="2"/>
        <v>308</v>
      </c>
      <c r="R9" s="111">
        <v>67</v>
      </c>
      <c r="S9" s="46">
        <v>116</v>
      </c>
      <c r="T9" s="46">
        <v>102</v>
      </c>
      <c r="U9" s="306">
        <v>42</v>
      </c>
      <c r="V9" s="370">
        <f t="shared" si="3"/>
        <v>327</v>
      </c>
      <c r="W9" s="111">
        <v>94</v>
      </c>
      <c r="X9" s="46">
        <v>86</v>
      </c>
      <c r="Y9" s="46">
        <v>73</v>
      </c>
      <c r="Z9" s="306">
        <v>57</v>
      </c>
      <c r="AA9" s="370">
        <f t="shared" si="4"/>
        <v>310</v>
      </c>
      <c r="AB9" s="106">
        <v>105</v>
      </c>
      <c r="AC9" s="3">
        <v>91</v>
      </c>
      <c r="AD9" s="69">
        <v>51.5</v>
      </c>
      <c r="AE9" s="143">
        <v>40</v>
      </c>
      <c r="AF9" s="370">
        <f t="shared" si="5"/>
        <v>287.5</v>
      </c>
      <c r="AG9" s="107">
        <v>132</v>
      </c>
      <c r="AH9" s="3">
        <v>50.5</v>
      </c>
      <c r="AI9" s="3"/>
      <c r="AJ9" s="143"/>
      <c r="AK9" s="370">
        <f t="shared" si="6"/>
        <v>182.5</v>
      </c>
      <c r="AL9" s="106">
        <v>108</v>
      </c>
      <c r="AM9" s="69"/>
      <c r="AN9" s="3"/>
      <c r="AO9" s="143"/>
      <c r="AP9" s="364">
        <f t="shared" si="7"/>
        <v>108</v>
      </c>
      <c r="AQ9" s="106">
        <v>140</v>
      </c>
      <c r="AR9" s="3"/>
      <c r="AS9" s="3"/>
      <c r="AT9" s="143"/>
      <c r="AU9" s="364">
        <f t="shared" si="8"/>
        <v>140</v>
      </c>
      <c r="AV9" s="106">
        <v>134</v>
      </c>
      <c r="AW9" s="69">
        <v>53.5</v>
      </c>
      <c r="AX9" s="3"/>
      <c r="AY9" s="143"/>
      <c r="AZ9" s="370">
        <f t="shared" si="9"/>
        <v>187.5</v>
      </c>
      <c r="BA9" s="323">
        <v>200</v>
      </c>
      <c r="BB9" s="326">
        <v>290</v>
      </c>
      <c r="BC9" s="326">
        <v>210</v>
      </c>
      <c r="BD9" s="326">
        <v>165</v>
      </c>
      <c r="BE9" s="315">
        <v>135</v>
      </c>
      <c r="BF9" s="326">
        <v>420</v>
      </c>
      <c r="BG9" s="315">
        <v>115</v>
      </c>
      <c r="BH9" s="234">
        <f>G9+L9+Q9+V9+AA9+AF9+AK9+AZ9+BA9+BB9+BC9+BD9+BF9</f>
        <v>3484</v>
      </c>
      <c r="BI9" s="130">
        <v>6</v>
      </c>
      <c r="BJ9" s="106">
        <v>140</v>
      </c>
      <c r="BK9" s="3">
        <v>128</v>
      </c>
      <c r="BL9" s="69">
        <v>120</v>
      </c>
      <c r="BM9" s="143">
        <v>63</v>
      </c>
      <c r="BN9" s="370">
        <f t="shared" si="10"/>
        <v>451</v>
      </c>
      <c r="BO9" s="45">
        <v>96</v>
      </c>
      <c r="BP9" s="46">
        <v>98</v>
      </c>
      <c r="BQ9" s="46">
        <v>108</v>
      </c>
      <c r="BR9" s="47">
        <v>106</v>
      </c>
      <c r="BS9" s="370">
        <f t="shared" si="11"/>
        <v>408</v>
      </c>
      <c r="BT9" s="45">
        <v>137</v>
      </c>
      <c r="BU9" s="46">
        <v>116</v>
      </c>
      <c r="BV9" s="46">
        <v>55.5</v>
      </c>
      <c r="BW9" s="47">
        <v>105</v>
      </c>
      <c r="BX9" s="375">
        <f t="shared" si="12"/>
        <v>413.5</v>
      </c>
      <c r="BY9" s="111">
        <v>118</v>
      </c>
      <c r="BZ9" s="46">
        <v>111</v>
      </c>
      <c r="CA9" s="46">
        <v>90</v>
      </c>
      <c r="CB9" s="306">
        <v>84</v>
      </c>
      <c r="CC9" s="370">
        <f t="shared" si="13"/>
        <v>403</v>
      </c>
      <c r="CD9" s="106">
        <v>116</v>
      </c>
      <c r="CE9" s="3">
        <v>115</v>
      </c>
      <c r="CF9" s="3">
        <v>108</v>
      </c>
      <c r="CG9" s="307">
        <v>82</v>
      </c>
      <c r="CH9" s="370">
        <f t="shared" si="14"/>
        <v>421</v>
      </c>
      <c r="CI9" s="106">
        <v>118</v>
      </c>
      <c r="CJ9" s="3">
        <v>107</v>
      </c>
      <c r="CK9" s="3">
        <v>96</v>
      </c>
      <c r="CL9" s="143">
        <v>87</v>
      </c>
      <c r="CM9" s="370">
        <f t="shared" si="15"/>
        <v>408</v>
      </c>
      <c r="CN9" s="106">
        <v>134</v>
      </c>
      <c r="CO9" s="3">
        <v>111</v>
      </c>
      <c r="CP9" s="3">
        <v>53.5</v>
      </c>
      <c r="CQ9" s="143"/>
      <c r="CR9" s="370">
        <f t="shared" si="16"/>
        <v>298.5</v>
      </c>
      <c r="CS9" s="106"/>
      <c r="CT9" s="3"/>
      <c r="CU9" s="3"/>
      <c r="CV9" s="143"/>
      <c r="CW9" s="364">
        <f t="shared" si="17"/>
        <v>0</v>
      </c>
      <c r="CX9" s="106"/>
      <c r="CY9" s="3"/>
      <c r="CZ9" s="3"/>
      <c r="DA9" s="143"/>
      <c r="DB9" s="364">
        <f t="shared" si="18"/>
        <v>0</v>
      </c>
      <c r="DC9" s="106">
        <v>140</v>
      </c>
      <c r="DD9" s="3">
        <v>130</v>
      </c>
      <c r="DE9" s="3">
        <v>120</v>
      </c>
      <c r="DF9" s="143"/>
      <c r="DG9" s="370">
        <f t="shared" si="19"/>
        <v>390</v>
      </c>
      <c r="DH9" s="323">
        <v>360</v>
      </c>
      <c r="DI9" s="326">
        <v>360</v>
      </c>
      <c r="DJ9" s="326">
        <v>210</v>
      </c>
      <c r="DK9" s="315">
        <v>165</v>
      </c>
      <c r="DL9" s="315">
        <v>135</v>
      </c>
      <c r="DM9" s="326">
        <v>390</v>
      </c>
      <c r="DN9" s="326">
        <v>420</v>
      </c>
      <c r="DO9" s="126">
        <f>DN9+DM9+DJ9+DI9+DH9+DG9+CR9+CM9+CH9+CC9+BX9+BS9+BN9</f>
        <v>4933</v>
      </c>
      <c r="DP9" s="399">
        <v>4</v>
      </c>
      <c r="DQ9" s="402">
        <f t="shared" si="20"/>
        <v>8417</v>
      </c>
      <c r="DR9" s="75">
        <v>5</v>
      </c>
    </row>
    <row r="10" spans="1:122" ht="16.5" customHeight="1" x14ac:dyDescent="0.3">
      <c r="A10" s="80">
        <v>6</v>
      </c>
      <c r="B10" s="65" t="s">
        <v>96</v>
      </c>
      <c r="C10" s="45">
        <v>110</v>
      </c>
      <c r="D10" s="46">
        <v>107</v>
      </c>
      <c r="E10" s="46"/>
      <c r="F10" s="47"/>
      <c r="G10" s="374">
        <f t="shared" si="0"/>
        <v>217</v>
      </c>
      <c r="H10" s="45">
        <v>118</v>
      </c>
      <c r="I10" s="46">
        <v>111</v>
      </c>
      <c r="J10" s="46">
        <v>98</v>
      </c>
      <c r="K10" s="47">
        <v>89</v>
      </c>
      <c r="L10" s="372">
        <f t="shared" si="1"/>
        <v>416</v>
      </c>
      <c r="M10" s="45"/>
      <c r="N10" s="46"/>
      <c r="O10" s="46"/>
      <c r="P10" s="47"/>
      <c r="Q10" s="366">
        <f t="shared" si="2"/>
        <v>0</v>
      </c>
      <c r="R10" s="111">
        <v>126</v>
      </c>
      <c r="S10" s="46">
        <v>104</v>
      </c>
      <c r="T10" s="46">
        <v>99</v>
      </c>
      <c r="U10" s="306">
        <v>69</v>
      </c>
      <c r="V10" s="370">
        <f t="shared" si="3"/>
        <v>398</v>
      </c>
      <c r="W10" s="111">
        <v>130</v>
      </c>
      <c r="X10" s="46">
        <v>84</v>
      </c>
      <c r="Y10" s="46">
        <v>80</v>
      </c>
      <c r="Z10" s="306">
        <v>47</v>
      </c>
      <c r="AA10" s="370">
        <f t="shared" si="4"/>
        <v>341</v>
      </c>
      <c r="AB10" s="111">
        <v>126</v>
      </c>
      <c r="AC10" s="46">
        <v>106</v>
      </c>
      <c r="AD10" s="46">
        <v>76</v>
      </c>
      <c r="AE10" s="306"/>
      <c r="AF10" s="370">
        <f t="shared" si="5"/>
        <v>308</v>
      </c>
      <c r="AG10" s="111">
        <v>137</v>
      </c>
      <c r="AH10" s="46"/>
      <c r="AI10" s="46"/>
      <c r="AJ10" s="306"/>
      <c r="AK10" s="364">
        <f t="shared" si="6"/>
        <v>137</v>
      </c>
      <c r="AL10" s="111">
        <v>146</v>
      </c>
      <c r="AM10" s="46">
        <v>105</v>
      </c>
      <c r="AN10" s="46"/>
      <c r="AO10" s="306"/>
      <c r="AP10" s="370">
        <f t="shared" si="7"/>
        <v>251</v>
      </c>
      <c r="AQ10" s="111">
        <v>124</v>
      </c>
      <c r="AR10" s="46">
        <v>106</v>
      </c>
      <c r="AS10" s="46"/>
      <c r="AT10" s="306"/>
      <c r="AU10" s="370">
        <f t="shared" si="8"/>
        <v>230</v>
      </c>
      <c r="AV10" s="111">
        <v>140</v>
      </c>
      <c r="AW10" s="46">
        <v>113</v>
      </c>
      <c r="AX10" s="46">
        <v>109</v>
      </c>
      <c r="AY10" s="306"/>
      <c r="AZ10" s="370">
        <f t="shared" si="9"/>
        <v>362</v>
      </c>
      <c r="BA10" s="324">
        <v>390</v>
      </c>
      <c r="BB10" s="333">
        <v>390</v>
      </c>
      <c r="BC10" s="332">
        <v>115</v>
      </c>
      <c r="BD10" s="326">
        <v>155</v>
      </c>
      <c r="BE10" s="326">
        <v>155</v>
      </c>
      <c r="BF10" s="355">
        <v>0</v>
      </c>
      <c r="BG10" s="326">
        <v>360</v>
      </c>
      <c r="BH10" s="234">
        <f>BG10+BE10+BD10+BB10+BA10+AZ10+AU10+AP10+AF10+AA10+V10+L10+G10</f>
        <v>3973</v>
      </c>
      <c r="BI10" s="130">
        <v>4</v>
      </c>
      <c r="BJ10" s="106">
        <v>132</v>
      </c>
      <c r="BK10" s="3">
        <v>107</v>
      </c>
      <c r="BL10" s="3"/>
      <c r="BM10" s="143"/>
      <c r="BN10" s="370">
        <f t="shared" si="10"/>
        <v>239</v>
      </c>
      <c r="BO10" s="45">
        <v>140</v>
      </c>
      <c r="BP10" s="46">
        <v>115</v>
      </c>
      <c r="BQ10" s="46">
        <v>101</v>
      </c>
      <c r="BR10" s="47">
        <v>87</v>
      </c>
      <c r="BS10" s="370">
        <f t="shared" si="11"/>
        <v>443</v>
      </c>
      <c r="BT10" s="45">
        <v>124</v>
      </c>
      <c r="BU10" s="46"/>
      <c r="BV10" s="46"/>
      <c r="BW10" s="47"/>
      <c r="BX10" s="366">
        <f t="shared" si="12"/>
        <v>124</v>
      </c>
      <c r="BY10" s="111">
        <v>137</v>
      </c>
      <c r="BZ10" s="46">
        <v>122</v>
      </c>
      <c r="CA10" s="46">
        <v>109</v>
      </c>
      <c r="CB10" s="306">
        <v>86</v>
      </c>
      <c r="CC10" s="370">
        <f t="shared" si="13"/>
        <v>454</v>
      </c>
      <c r="CD10" s="106">
        <v>132</v>
      </c>
      <c r="CE10" s="3">
        <v>124</v>
      </c>
      <c r="CF10" s="3">
        <v>103</v>
      </c>
      <c r="CG10" s="143">
        <v>80</v>
      </c>
      <c r="CH10" s="370">
        <f t="shared" si="14"/>
        <v>439</v>
      </c>
      <c r="CI10" s="106">
        <v>130</v>
      </c>
      <c r="CJ10" s="3">
        <v>113</v>
      </c>
      <c r="CK10" s="3">
        <v>109</v>
      </c>
      <c r="CL10" s="143">
        <v>82</v>
      </c>
      <c r="CM10" s="370">
        <f t="shared" si="15"/>
        <v>434</v>
      </c>
      <c r="CN10" s="106">
        <v>130</v>
      </c>
      <c r="CO10" s="3">
        <v>122</v>
      </c>
      <c r="CP10" s="3">
        <v>113</v>
      </c>
      <c r="CQ10" s="143"/>
      <c r="CR10" s="370">
        <f t="shared" si="16"/>
        <v>365</v>
      </c>
      <c r="CS10" s="106">
        <v>114</v>
      </c>
      <c r="CT10" s="3">
        <v>111</v>
      </c>
      <c r="CU10" s="3">
        <v>108</v>
      </c>
      <c r="CV10" s="143"/>
      <c r="CW10" s="370">
        <f t="shared" si="17"/>
        <v>333</v>
      </c>
      <c r="CX10" s="106">
        <v>132</v>
      </c>
      <c r="CY10" s="3">
        <v>130</v>
      </c>
      <c r="CZ10" s="3"/>
      <c r="DA10" s="143"/>
      <c r="DB10" s="370">
        <f t="shared" si="18"/>
        <v>262</v>
      </c>
      <c r="DC10" s="106">
        <v>124</v>
      </c>
      <c r="DD10" s="3">
        <v>108</v>
      </c>
      <c r="DE10" s="3"/>
      <c r="DF10" s="143"/>
      <c r="DG10" s="364">
        <f t="shared" si="19"/>
        <v>232</v>
      </c>
      <c r="DH10" s="323">
        <v>420</v>
      </c>
      <c r="DI10" s="326">
        <v>330</v>
      </c>
      <c r="DJ10" s="326">
        <v>57.5</v>
      </c>
      <c r="DK10" s="326">
        <v>155</v>
      </c>
      <c r="DL10" s="326">
        <v>155</v>
      </c>
      <c r="DM10" s="315">
        <v>0</v>
      </c>
      <c r="DN10" s="315">
        <v>0</v>
      </c>
      <c r="DO10" s="126">
        <f>DL10+DK10+DJ10+DI10+DH10+DB10+CW10+CR10+CM10+CH10+CC10+BS10+BN10</f>
        <v>4086.5</v>
      </c>
      <c r="DP10" s="399">
        <v>5</v>
      </c>
      <c r="DQ10" s="402">
        <f t="shared" si="20"/>
        <v>8059.5</v>
      </c>
      <c r="DR10" s="75">
        <v>6</v>
      </c>
    </row>
    <row r="11" spans="1:122" ht="16.5" customHeight="1" x14ac:dyDescent="0.3">
      <c r="A11" s="80">
        <v>7</v>
      </c>
      <c r="B11" s="65" t="s">
        <v>7</v>
      </c>
      <c r="C11" s="5">
        <v>86</v>
      </c>
      <c r="D11" s="3">
        <v>85</v>
      </c>
      <c r="E11" s="3">
        <v>84</v>
      </c>
      <c r="F11" s="6">
        <v>48.5</v>
      </c>
      <c r="G11" s="374">
        <f t="shared" si="0"/>
        <v>303.5</v>
      </c>
      <c r="H11" s="45">
        <v>115</v>
      </c>
      <c r="I11" s="46">
        <v>53.5</v>
      </c>
      <c r="J11" s="46">
        <v>76</v>
      </c>
      <c r="K11" s="47">
        <v>27</v>
      </c>
      <c r="L11" s="372">
        <f t="shared" si="1"/>
        <v>271.5</v>
      </c>
      <c r="M11" s="45">
        <v>57</v>
      </c>
      <c r="N11" s="46"/>
      <c r="O11" s="46"/>
      <c r="P11" s="47"/>
      <c r="Q11" s="366">
        <f t="shared" si="2"/>
        <v>57</v>
      </c>
      <c r="R11" s="111">
        <v>96</v>
      </c>
      <c r="S11" s="46">
        <v>92</v>
      </c>
      <c r="T11" s="46">
        <v>43</v>
      </c>
      <c r="U11" s="306">
        <v>31</v>
      </c>
      <c r="V11" s="370">
        <f t="shared" si="3"/>
        <v>262</v>
      </c>
      <c r="W11" s="111">
        <v>113</v>
      </c>
      <c r="X11" s="46">
        <v>82</v>
      </c>
      <c r="Y11" s="46">
        <v>42.5</v>
      </c>
      <c r="Z11" s="306">
        <v>41.5</v>
      </c>
      <c r="AA11" s="370">
        <f t="shared" si="4"/>
        <v>279</v>
      </c>
      <c r="AB11" s="106">
        <v>109</v>
      </c>
      <c r="AC11" s="3">
        <v>90</v>
      </c>
      <c r="AD11" s="3">
        <v>53.5</v>
      </c>
      <c r="AE11" s="143">
        <v>40.5</v>
      </c>
      <c r="AF11" s="370">
        <f t="shared" si="5"/>
        <v>293</v>
      </c>
      <c r="AG11" s="106">
        <v>108</v>
      </c>
      <c r="AH11" s="3"/>
      <c r="AI11" s="3"/>
      <c r="AJ11" s="143"/>
      <c r="AK11" s="370">
        <f t="shared" si="6"/>
        <v>108</v>
      </c>
      <c r="AL11" s="106">
        <v>112</v>
      </c>
      <c r="AM11" s="3">
        <v>106</v>
      </c>
      <c r="AN11" s="3">
        <v>51</v>
      </c>
      <c r="AO11" s="143"/>
      <c r="AP11" s="370">
        <f t="shared" si="7"/>
        <v>269</v>
      </c>
      <c r="AQ11" s="106">
        <v>53.5</v>
      </c>
      <c r="AR11" s="3"/>
      <c r="AS11" s="3"/>
      <c r="AT11" s="143"/>
      <c r="AU11" s="364">
        <f t="shared" si="8"/>
        <v>53.5</v>
      </c>
      <c r="AV11" s="106">
        <v>61</v>
      </c>
      <c r="AW11" s="3">
        <v>116</v>
      </c>
      <c r="AX11" s="3">
        <v>50</v>
      </c>
      <c r="AY11" s="143"/>
      <c r="AZ11" s="370">
        <f t="shared" si="9"/>
        <v>227</v>
      </c>
      <c r="BA11" s="323">
        <v>270</v>
      </c>
      <c r="BB11" s="326">
        <v>175</v>
      </c>
      <c r="BC11" s="315">
        <v>110</v>
      </c>
      <c r="BD11" s="326">
        <v>145</v>
      </c>
      <c r="BE11" s="326">
        <v>210</v>
      </c>
      <c r="BF11" s="355">
        <v>0</v>
      </c>
      <c r="BG11" s="326">
        <v>310</v>
      </c>
      <c r="BH11" s="234">
        <f>BG11+BE11+BD11+BB11+BA11+AZ11+AP11+AK11+AF11+AA11+V11+L11+G11</f>
        <v>3123</v>
      </c>
      <c r="BI11" s="130">
        <v>7</v>
      </c>
      <c r="BJ11" s="106">
        <v>78</v>
      </c>
      <c r="BK11" s="3">
        <v>62</v>
      </c>
      <c r="BL11" s="3"/>
      <c r="BM11" s="143"/>
      <c r="BN11" s="370">
        <f t="shared" si="10"/>
        <v>140</v>
      </c>
      <c r="BO11" s="45">
        <v>124</v>
      </c>
      <c r="BP11" s="46">
        <v>52.5</v>
      </c>
      <c r="BQ11" s="46">
        <v>45</v>
      </c>
      <c r="BR11" s="47">
        <v>64</v>
      </c>
      <c r="BS11" s="370">
        <f t="shared" si="11"/>
        <v>285.5</v>
      </c>
      <c r="BT11" s="45">
        <v>61</v>
      </c>
      <c r="BU11" s="46">
        <v>57.5</v>
      </c>
      <c r="BV11" s="46"/>
      <c r="BW11" s="47"/>
      <c r="BX11" s="366">
        <f t="shared" si="12"/>
        <v>118.5</v>
      </c>
      <c r="BY11" s="111">
        <v>143</v>
      </c>
      <c r="BZ11" s="46">
        <v>46</v>
      </c>
      <c r="CA11" s="46">
        <v>74</v>
      </c>
      <c r="CB11" s="306">
        <v>79</v>
      </c>
      <c r="CC11" s="370">
        <f t="shared" si="13"/>
        <v>342</v>
      </c>
      <c r="CD11" s="106">
        <v>122</v>
      </c>
      <c r="CE11" s="3">
        <v>94</v>
      </c>
      <c r="CF11" s="3">
        <v>83</v>
      </c>
      <c r="CG11" s="143">
        <v>51</v>
      </c>
      <c r="CH11" s="370">
        <f t="shared" si="14"/>
        <v>350</v>
      </c>
      <c r="CI11" s="106">
        <v>140</v>
      </c>
      <c r="CJ11" s="3">
        <v>101</v>
      </c>
      <c r="CK11" s="3">
        <v>89</v>
      </c>
      <c r="CL11" s="143">
        <v>51.5</v>
      </c>
      <c r="CM11" s="370">
        <f t="shared" si="15"/>
        <v>381.5</v>
      </c>
      <c r="CN11" s="106">
        <v>120</v>
      </c>
      <c r="CO11" s="3"/>
      <c r="CP11" s="3"/>
      <c r="CQ11" s="143"/>
      <c r="CR11" s="364">
        <f t="shared" si="16"/>
        <v>120</v>
      </c>
      <c r="CS11" s="106">
        <v>70</v>
      </c>
      <c r="CT11" s="3">
        <v>122</v>
      </c>
      <c r="CU11" s="3">
        <v>107</v>
      </c>
      <c r="CV11" s="143">
        <v>52</v>
      </c>
      <c r="CW11" s="370">
        <f t="shared" si="17"/>
        <v>351</v>
      </c>
      <c r="CX11" s="106">
        <v>146</v>
      </c>
      <c r="CY11" s="3">
        <v>68.5</v>
      </c>
      <c r="CZ11" s="3">
        <v>128</v>
      </c>
      <c r="DA11" s="143"/>
      <c r="DB11" s="370">
        <f t="shared" si="18"/>
        <v>342.5</v>
      </c>
      <c r="DC11" s="106">
        <v>71.5</v>
      </c>
      <c r="DD11" s="3">
        <v>122</v>
      </c>
      <c r="DE11" s="3"/>
      <c r="DF11" s="143"/>
      <c r="DG11" s="370">
        <f t="shared" si="19"/>
        <v>193.5</v>
      </c>
      <c r="DH11" s="323">
        <v>250</v>
      </c>
      <c r="DI11" s="326">
        <v>310</v>
      </c>
      <c r="DJ11" s="315">
        <v>0</v>
      </c>
      <c r="DK11" s="326">
        <v>145</v>
      </c>
      <c r="DL11" s="326">
        <v>210</v>
      </c>
      <c r="DM11" s="315">
        <v>0</v>
      </c>
      <c r="DN11" s="326">
        <v>390</v>
      </c>
      <c r="DO11" s="126">
        <f>DN11+DL11+DK11+DI11+DH11+DG11+DB11+CW11+CM11+CH11+CC11+BS11+BN11</f>
        <v>3691</v>
      </c>
      <c r="DP11" s="399">
        <v>8</v>
      </c>
      <c r="DQ11" s="402">
        <f t="shared" si="20"/>
        <v>6814</v>
      </c>
      <c r="DR11" s="75">
        <v>7</v>
      </c>
    </row>
    <row r="12" spans="1:122" ht="16.5" customHeight="1" x14ac:dyDescent="0.3">
      <c r="A12" s="80">
        <v>8</v>
      </c>
      <c r="B12" s="65" t="s">
        <v>5</v>
      </c>
      <c r="C12" s="5">
        <v>58</v>
      </c>
      <c r="D12" s="3">
        <v>53</v>
      </c>
      <c r="E12" s="3"/>
      <c r="F12" s="54"/>
      <c r="G12" s="367">
        <f t="shared" si="0"/>
        <v>111</v>
      </c>
      <c r="H12" s="45">
        <v>140</v>
      </c>
      <c r="I12" s="46">
        <v>64</v>
      </c>
      <c r="J12" s="46">
        <v>60</v>
      </c>
      <c r="K12" s="47">
        <v>52.5</v>
      </c>
      <c r="L12" s="372">
        <f t="shared" si="1"/>
        <v>316.5</v>
      </c>
      <c r="M12" s="45">
        <v>70</v>
      </c>
      <c r="N12" s="46">
        <v>60</v>
      </c>
      <c r="O12" s="46">
        <v>54</v>
      </c>
      <c r="P12" s="47"/>
      <c r="Q12" s="375">
        <f t="shared" si="2"/>
        <v>184</v>
      </c>
      <c r="R12" s="111">
        <v>75</v>
      </c>
      <c r="S12" s="46">
        <v>73</v>
      </c>
      <c r="T12" s="46">
        <v>52.5</v>
      </c>
      <c r="U12" s="306">
        <v>47</v>
      </c>
      <c r="V12" s="370">
        <f t="shared" si="3"/>
        <v>247.5</v>
      </c>
      <c r="W12" s="111">
        <v>75</v>
      </c>
      <c r="X12" s="46">
        <v>58</v>
      </c>
      <c r="Y12" s="46">
        <v>53</v>
      </c>
      <c r="Z12" s="306">
        <v>44.5</v>
      </c>
      <c r="AA12" s="370">
        <f t="shared" si="4"/>
        <v>230.5</v>
      </c>
      <c r="AB12" s="106">
        <v>68.5</v>
      </c>
      <c r="AC12" s="3">
        <v>55.5</v>
      </c>
      <c r="AD12" s="3">
        <v>46.5</v>
      </c>
      <c r="AE12" s="143"/>
      <c r="AF12" s="370">
        <f t="shared" si="5"/>
        <v>170.5</v>
      </c>
      <c r="AG12" s="106">
        <v>56</v>
      </c>
      <c r="AH12" s="3">
        <v>61</v>
      </c>
      <c r="AI12" s="3"/>
      <c r="AJ12" s="143"/>
      <c r="AK12" s="370">
        <f t="shared" si="6"/>
        <v>117</v>
      </c>
      <c r="AL12" s="106">
        <v>56.5</v>
      </c>
      <c r="AM12" s="3">
        <v>55.5</v>
      </c>
      <c r="AN12" s="3"/>
      <c r="AO12" s="143"/>
      <c r="AP12" s="364">
        <f t="shared" si="7"/>
        <v>112</v>
      </c>
      <c r="AQ12" s="106">
        <v>108</v>
      </c>
      <c r="AR12" s="3">
        <v>104</v>
      </c>
      <c r="AS12" s="3"/>
      <c r="AT12" s="143"/>
      <c r="AU12" s="370">
        <f t="shared" si="8"/>
        <v>212</v>
      </c>
      <c r="AV12" s="106">
        <v>65</v>
      </c>
      <c r="AW12" s="3">
        <v>60</v>
      </c>
      <c r="AX12" s="3">
        <v>106</v>
      </c>
      <c r="AY12" s="143">
        <v>49</v>
      </c>
      <c r="AZ12" s="370">
        <f t="shared" si="9"/>
        <v>280</v>
      </c>
      <c r="BA12" s="323">
        <v>232.5</v>
      </c>
      <c r="BB12" s="326">
        <v>207</v>
      </c>
      <c r="BC12" s="315">
        <v>62.5</v>
      </c>
      <c r="BD12" s="315">
        <v>110</v>
      </c>
      <c r="BE12" s="326">
        <v>225</v>
      </c>
      <c r="BF12" s="326">
        <v>290</v>
      </c>
      <c r="BG12" s="326">
        <v>390</v>
      </c>
      <c r="BH12" s="234">
        <f>BG12+BF12+BE12+BB12+BA12+AZ12+AU12+AK12+AF12+AA12+V12+Q12+L12</f>
        <v>3102.5</v>
      </c>
      <c r="BI12" s="130">
        <v>9</v>
      </c>
      <c r="BJ12" s="106">
        <v>92</v>
      </c>
      <c r="BK12" s="3"/>
      <c r="BL12" s="3"/>
      <c r="BM12" s="143"/>
      <c r="BN12" s="364">
        <f t="shared" si="10"/>
        <v>92</v>
      </c>
      <c r="BO12" s="45">
        <v>107</v>
      </c>
      <c r="BP12" s="46">
        <v>84</v>
      </c>
      <c r="BQ12" s="46">
        <v>76</v>
      </c>
      <c r="BR12" s="47"/>
      <c r="BS12" s="370">
        <f t="shared" si="11"/>
        <v>267</v>
      </c>
      <c r="BT12" s="45">
        <v>112</v>
      </c>
      <c r="BU12" s="46">
        <v>106</v>
      </c>
      <c r="BV12" s="46"/>
      <c r="BW12" s="47"/>
      <c r="BX12" s="375">
        <f t="shared" si="12"/>
        <v>218</v>
      </c>
      <c r="BY12" s="111">
        <v>120</v>
      </c>
      <c r="BZ12" s="46">
        <v>116</v>
      </c>
      <c r="CA12" s="46">
        <v>104</v>
      </c>
      <c r="CB12" s="306">
        <v>71</v>
      </c>
      <c r="CC12" s="370">
        <f t="shared" si="13"/>
        <v>411</v>
      </c>
      <c r="CD12" s="106">
        <v>107</v>
      </c>
      <c r="CE12" s="3">
        <v>92</v>
      </c>
      <c r="CF12" s="3">
        <v>64</v>
      </c>
      <c r="CG12" s="143">
        <v>61</v>
      </c>
      <c r="CH12" s="370">
        <f t="shared" si="14"/>
        <v>324</v>
      </c>
      <c r="CI12" s="106">
        <v>126</v>
      </c>
      <c r="CJ12" s="3">
        <v>93</v>
      </c>
      <c r="CK12" s="3"/>
      <c r="CL12" s="143"/>
      <c r="CM12" s="370">
        <f t="shared" si="15"/>
        <v>219</v>
      </c>
      <c r="CN12" s="106">
        <v>150</v>
      </c>
      <c r="CO12" s="3">
        <v>101</v>
      </c>
      <c r="CP12" s="3"/>
      <c r="CQ12" s="143"/>
      <c r="CR12" s="370">
        <f t="shared" si="16"/>
        <v>251</v>
      </c>
      <c r="CS12" s="106">
        <v>113</v>
      </c>
      <c r="CT12" s="3">
        <v>102</v>
      </c>
      <c r="CU12" s="107"/>
      <c r="CV12" s="143"/>
      <c r="CW12" s="370">
        <f t="shared" si="17"/>
        <v>215</v>
      </c>
      <c r="CX12" s="106">
        <v>122</v>
      </c>
      <c r="CY12" s="3">
        <v>118</v>
      </c>
      <c r="CZ12" s="3"/>
      <c r="DA12" s="143"/>
      <c r="DB12" s="370">
        <f t="shared" si="18"/>
        <v>240</v>
      </c>
      <c r="DC12" s="106">
        <v>109</v>
      </c>
      <c r="DD12" s="3">
        <v>101</v>
      </c>
      <c r="DE12" s="3"/>
      <c r="DF12" s="143"/>
      <c r="DG12" s="364">
        <f t="shared" si="19"/>
        <v>210</v>
      </c>
      <c r="DH12" s="323">
        <v>165</v>
      </c>
      <c r="DI12" s="326">
        <v>250</v>
      </c>
      <c r="DJ12" s="326">
        <v>125</v>
      </c>
      <c r="DK12" s="315">
        <v>110</v>
      </c>
      <c r="DL12" s="326">
        <v>225</v>
      </c>
      <c r="DM12" s="315">
        <v>0</v>
      </c>
      <c r="DN12" s="326">
        <v>217.5</v>
      </c>
      <c r="DO12" s="126">
        <f>DN12+DL12+DJ12+DI12+DH12+DB12+CW12+CR12+CM12+CH12+CC12+BX12+BS12</f>
        <v>3127.5</v>
      </c>
      <c r="DP12" s="399">
        <v>10</v>
      </c>
      <c r="DQ12" s="402">
        <f t="shared" si="20"/>
        <v>6230</v>
      </c>
      <c r="DR12" s="75">
        <v>8</v>
      </c>
    </row>
    <row r="13" spans="1:122" ht="16.5" customHeight="1" x14ac:dyDescent="0.3">
      <c r="A13" s="80">
        <v>9</v>
      </c>
      <c r="B13" s="65" t="s">
        <v>11</v>
      </c>
      <c r="C13" s="5">
        <v>68.5</v>
      </c>
      <c r="D13" s="3">
        <v>55.5</v>
      </c>
      <c r="E13" s="3">
        <v>46.5</v>
      </c>
      <c r="F13" s="6">
        <v>88</v>
      </c>
      <c r="G13" s="374">
        <f t="shared" si="0"/>
        <v>258.5</v>
      </c>
      <c r="H13" s="45">
        <v>64</v>
      </c>
      <c r="I13" s="46">
        <v>51.5</v>
      </c>
      <c r="J13" s="46">
        <v>40</v>
      </c>
      <c r="K13" s="47">
        <v>58</v>
      </c>
      <c r="L13" s="372">
        <f t="shared" si="1"/>
        <v>213.5</v>
      </c>
      <c r="M13" s="45">
        <v>71.5</v>
      </c>
      <c r="N13" s="46">
        <v>60</v>
      </c>
      <c r="O13" s="46"/>
      <c r="P13" s="47"/>
      <c r="Q13" s="375">
        <f t="shared" si="2"/>
        <v>131.5</v>
      </c>
      <c r="R13" s="111">
        <v>61</v>
      </c>
      <c r="S13" s="46">
        <v>67</v>
      </c>
      <c r="T13" s="46">
        <v>73</v>
      </c>
      <c r="U13" s="306">
        <v>72.5</v>
      </c>
      <c r="V13" s="370">
        <f t="shared" si="3"/>
        <v>273.5</v>
      </c>
      <c r="W13" s="111">
        <v>58</v>
      </c>
      <c r="X13" s="46">
        <v>58</v>
      </c>
      <c r="Y13" s="46">
        <v>55</v>
      </c>
      <c r="Z13" s="306">
        <v>47</v>
      </c>
      <c r="AA13" s="370">
        <f t="shared" si="4"/>
        <v>218</v>
      </c>
      <c r="AB13" s="106">
        <v>59</v>
      </c>
      <c r="AC13" s="3">
        <v>55.5</v>
      </c>
      <c r="AD13" s="3">
        <v>52</v>
      </c>
      <c r="AE13" s="143"/>
      <c r="AF13" s="370">
        <f t="shared" si="5"/>
        <v>166.5</v>
      </c>
      <c r="AG13" s="106">
        <v>62</v>
      </c>
      <c r="AH13" s="3">
        <v>61</v>
      </c>
      <c r="AI13" s="3"/>
      <c r="AJ13" s="143"/>
      <c r="AK13" s="370">
        <f t="shared" si="6"/>
        <v>123</v>
      </c>
      <c r="AL13" s="106">
        <v>61</v>
      </c>
      <c r="AM13" s="3">
        <v>55.5</v>
      </c>
      <c r="AN13" s="3"/>
      <c r="AO13" s="143"/>
      <c r="AP13" s="370">
        <f t="shared" si="7"/>
        <v>116.5</v>
      </c>
      <c r="AQ13" s="106"/>
      <c r="AR13" s="3"/>
      <c r="AS13" s="3"/>
      <c r="AT13" s="143"/>
      <c r="AU13" s="364">
        <f t="shared" si="8"/>
        <v>0</v>
      </c>
      <c r="AV13" s="106">
        <v>60</v>
      </c>
      <c r="AW13" s="3"/>
      <c r="AX13" s="3"/>
      <c r="AY13" s="143"/>
      <c r="AZ13" s="364">
        <f t="shared" si="9"/>
        <v>60</v>
      </c>
      <c r="BA13" s="323">
        <v>220</v>
      </c>
      <c r="BB13" s="355">
        <v>0</v>
      </c>
      <c r="BC13" s="326">
        <v>155</v>
      </c>
      <c r="BD13" s="326">
        <v>115</v>
      </c>
      <c r="BE13" s="326">
        <v>115</v>
      </c>
      <c r="BF13" s="355">
        <v>0</v>
      </c>
      <c r="BG13" s="326">
        <v>82.5</v>
      </c>
      <c r="BH13" s="234">
        <f>BG13+BE13+BD13+BC13+BA13+AP13+AK13+AF13+AA13+V13+Q13+L13+G13</f>
        <v>2188.5</v>
      </c>
      <c r="BI13" s="130">
        <v>10</v>
      </c>
      <c r="BJ13" s="106">
        <v>137</v>
      </c>
      <c r="BK13" s="3">
        <v>113</v>
      </c>
      <c r="BL13" s="69">
        <v>63</v>
      </c>
      <c r="BM13" s="143">
        <v>47</v>
      </c>
      <c r="BN13" s="370">
        <f t="shared" si="10"/>
        <v>360</v>
      </c>
      <c r="BO13" s="45">
        <v>68.5</v>
      </c>
      <c r="BP13" s="46">
        <v>63</v>
      </c>
      <c r="BQ13" s="46">
        <v>111</v>
      </c>
      <c r="BR13" s="47">
        <v>85</v>
      </c>
      <c r="BS13" s="370">
        <f t="shared" si="11"/>
        <v>327.5</v>
      </c>
      <c r="BT13" s="45">
        <v>118</v>
      </c>
      <c r="BU13" s="46">
        <v>55.5</v>
      </c>
      <c r="BV13" s="46"/>
      <c r="BW13" s="47"/>
      <c r="BX13" s="375">
        <f t="shared" si="12"/>
        <v>173.5</v>
      </c>
      <c r="BY13" s="111">
        <v>55</v>
      </c>
      <c r="BZ13" s="46">
        <v>108</v>
      </c>
      <c r="CA13" s="46">
        <v>103</v>
      </c>
      <c r="CB13" s="306">
        <v>82</v>
      </c>
      <c r="CC13" s="370">
        <f t="shared" si="13"/>
        <v>348</v>
      </c>
      <c r="CD13" s="107">
        <v>118</v>
      </c>
      <c r="CE13" s="3">
        <v>99</v>
      </c>
      <c r="CF13" s="3">
        <v>90</v>
      </c>
      <c r="CG13" s="143">
        <v>87</v>
      </c>
      <c r="CH13" s="370">
        <f t="shared" si="14"/>
        <v>394</v>
      </c>
      <c r="CI13" s="107">
        <v>112</v>
      </c>
      <c r="CJ13" s="3">
        <v>99</v>
      </c>
      <c r="CK13" s="3">
        <v>97</v>
      </c>
      <c r="CL13" s="143">
        <v>90</v>
      </c>
      <c r="CM13" s="370">
        <f t="shared" si="15"/>
        <v>398</v>
      </c>
      <c r="CN13" s="106">
        <v>108</v>
      </c>
      <c r="CO13" s="3">
        <v>53.5</v>
      </c>
      <c r="CP13" s="3"/>
      <c r="CQ13" s="143"/>
      <c r="CR13" s="364">
        <f t="shared" si="16"/>
        <v>161.5</v>
      </c>
      <c r="CS13" s="106">
        <v>134</v>
      </c>
      <c r="CT13" s="3">
        <v>62</v>
      </c>
      <c r="CU13" s="3">
        <v>105</v>
      </c>
      <c r="CV13" s="143"/>
      <c r="CW13" s="370">
        <f t="shared" si="17"/>
        <v>301</v>
      </c>
      <c r="CX13" s="106"/>
      <c r="CY13" s="3"/>
      <c r="CZ13" s="3"/>
      <c r="DA13" s="143"/>
      <c r="DB13" s="364">
        <f t="shared" si="18"/>
        <v>0</v>
      </c>
      <c r="DC13" s="106">
        <v>126</v>
      </c>
      <c r="DD13" s="3">
        <v>106</v>
      </c>
      <c r="DE13" s="3">
        <v>102</v>
      </c>
      <c r="DF13" s="143"/>
      <c r="DG13" s="370">
        <f t="shared" si="19"/>
        <v>334</v>
      </c>
      <c r="DH13" s="323">
        <v>310</v>
      </c>
      <c r="DI13" s="326">
        <v>290</v>
      </c>
      <c r="DJ13" s="326">
        <v>155</v>
      </c>
      <c r="DK13" s="326">
        <v>115</v>
      </c>
      <c r="DL13" s="326">
        <v>115</v>
      </c>
      <c r="DM13" s="315">
        <v>0</v>
      </c>
      <c r="DN13" s="326">
        <v>270</v>
      </c>
      <c r="DO13" s="126">
        <f>DN13+DL13+DK13+DJ13+DI13+DH13+DG13+CW13+CM13+CH13+CC13+BX13+BS13+BN13</f>
        <v>3891</v>
      </c>
      <c r="DP13" s="399">
        <v>7</v>
      </c>
      <c r="DQ13" s="402">
        <f t="shared" si="20"/>
        <v>6079.5</v>
      </c>
      <c r="DR13" s="75">
        <v>9</v>
      </c>
    </row>
    <row r="14" spans="1:122" ht="16.5" customHeight="1" x14ac:dyDescent="0.3">
      <c r="A14" s="80">
        <v>10</v>
      </c>
      <c r="B14" s="65" t="s">
        <v>15</v>
      </c>
      <c r="C14" s="55">
        <v>80</v>
      </c>
      <c r="D14" s="3"/>
      <c r="E14" s="3"/>
      <c r="F14" s="6"/>
      <c r="G14" s="374">
        <f t="shared" si="0"/>
        <v>80</v>
      </c>
      <c r="H14" s="45">
        <v>146</v>
      </c>
      <c r="I14" s="46">
        <v>109</v>
      </c>
      <c r="J14" s="46">
        <v>62</v>
      </c>
      <c r="K14" s="47">
        <v>57</v>
      </c>
      <c r="L14" s="372">
        <f t="shared" si="1"/>
        <v>374</v>
      </c>
      <c r="M14" s="45"/>
      <c r="N14" s="46"/>
      <c r="O14" s="46"/>
      <c r="P14" s="47"/>
      <c r="Q14" s="375">
        <f t="shared" si="2"/>
        <v>0</v>
      </c>
      <c r="R14" s="111">
        <v>91</v>
      </c>
      <c r="S14" s="46">
        <v>87</v>
      </c>
      <c r="T14" s="46">
        <v>79</v>
      </c>
      <c r="U14" s="306"/>
      <c r="V14" s="370">
        <f t="shared" si="3"/>
        <v>257</v>
      </c>
      <c r="W14" s="111">
        <v>115</v>
      </c>
      <c r="X14" s="46">
        <v>81</v>
      </c>
      <c r="Y14" s="46">
        <v>51</v>
      </c>
      <c r="Z14" s="306"/>
      <c r="AA14" s="370">
        <f t="shared" si="4"/>
        <v>247</v>
      </c>
      <c r="AB14" s="107">
        <v>132</v>
      </c>
      <c r="AC14" s="3">
        <v>83</v>
      </c>
      <c r="AD14" s="3"/>
      <c r="AE14" s="143"/>
      <c r="AF14" s="370">
        <f t="shared" si="5"/>
        <v>215</v>
      </c>
      <c r="AG14" s="106">
        <v>120</v>
      </c>
      <c r="AH14" s="3"/>
      <c r="AI14" s="3"/>
      <c r="AJ14" s="143"/>
      <c r="AK14" s="370">
        <f t="shared" si="6"/>
        <v>120</v>
      </c>
      <c r="AL14" s="106"/>
      <c r="AM14" s="3"/>
      <c r="AN14" s="3"/>
      <c r="AO14" s="143"/>
      <c r="AP14" s="370">
        <f t="shared" si="7"/>
        <v>0</v>
      </c>
      <c r="AQ14" s="106"/>
      <c r="AR14" s="3"/>
      <c r="AS14" s="3"/>
      <c r="AT14" s="143"/>
      <c r="AU14" s="364">
        <f t="shared" si="8"/>
        <v>0</v>
      </c>
      <c r="AV14" s="106"/>
      <c r="AW14" s="3"/>
      <c r="AX14" s="3"/>
      <c r="AY14" s="143"/>
      <c r="AZ14" s="364">
        <f t="shared" si="9"/>
        <v>0</v>
      </c>
      <c r="BA14" s="323">
        <v>230</v>
      </c>
      <c r="BB14" s="326">
        <v>172.5</v>
      </c>
      <c r="BC14" s="326">
        <v>67.5</v>
      </c>
      <c r="BD14" s="326">
        <v>180</v>
      </c>
      <c r="BE14" s="326">
        <v>125</v>
      </c>
      <c r="BF14" s="355">
        <v>0</v>
      </c>
      <c r="BG14" s="355">
        <v>0</v>
      </c>
      <c r="BH14" s="234">
        <f>BE14+BD14+BC14+BB14+BA14+AP14+AK14+AF14+AA14+V14+Q14+L14+G14</f>
        <v>2068</v>
      </c>
      <c r="BI14" s="130">
        <v>12</v>
      </c>
      <c r="BJ14" s="106">
        <v>110</v>
      </c>
      <c r="BK14" s="3">
        <v>93</v>
      </c>
      <c r="BL14" s="3"/>
      <c r="BM14" s="143"/>
      <c r="BN14" s="370">
        <f t="shared" si="10"/>
        <v>203</v>
      </c>
      <c r="BO14" s="45">
        <v>146</v>
      </c>
      <c r="BP14" s="46">
        <v>132</v>
      </c>
      <c r="BQ14" s="46">
        <v>116</v>
      </c>
      <c r="BR14" s="47">
        <v>113</v>
      </c>
      <c r="BS14" s="370">
        <f t="shared" si="11"/>
        <v>507</v>
      </c>
      <c r="BT14" s="45">
        <v>113</v>
      </c>
      <c r="BU14" s="46">
        <v>104</v>
      </c>
      <c r="BV14" s="46"/>
      <c r="BW14" s="47"/>
      <c r="BX14" s="375">
        <f t="shared" si="12"/>
        <v>217</v>
      </c>
      <c r="BY14" s="111">
        <v>146</v>
      </c>
      <c r="BZ14" s="46">
        <v>115</v>
      </c>
      <c r="CA14" s="46">
        <v>98</v>
      </c>
      <c r="CB14" s="306">
        <v>87</v>
      </c>
      <c r="CC14" s="370">
        <f t="shared" si="13"/>
        <v>446</v>
      </c>
      <c r="CD14" s="106">
        <v>150</v>
      </c>
      <c r="CE14" s="3">
        <v>106</v>
      </c>
      <c r="CF14" s="3">
        <v>100</v>
      </c>
      <c r="CG14" s="143">
        <v>81</v>
      </c>
      <c r="CH14" s="370">
        <f t="shared" si="14"/>
        <v>437</v>
      </c>
      <c r="CI14" s="106">
        <v>150</v>
      </c>
      <c r="CJ14" s="3">
        <v>114</v>
      </c>
      <c r="CK14" s="3">
        <v>95</v>
      </c>
      <c r="CL14" s="143">
        <v>75</v>
      </c>
      <c r="CM14" s="370">
        <f t="shared" si="15"/>
        <v>434</v>
      </c>
      <c r="CN14" s="106">
        <v>143</v>
      </c>
      <c r="CO14" s="3">
        <v>116</v>
      </c>
      <c r="CP14" s="3">
        <v>102</v>
      </c>
      <c r="CQ14" s="143"/>
      <c r="CR14" s="370">
        <f t="shared" si="16"/>
        <v>361</v>
      </c>
      <c r="CS14" s="106"/>
      <c r="CT14" s="3"/>
      <c r="CU14" s="3"/>
      <c r="CV14" s="143"/>
      <c r="CW14" s="364">
        <f t="shared" si="17"/>
        <v>0</v>
      </c>
      <c r="CX14" s="106"/>
      <c r="CY14" s="3"/>
      <c r="CZ14" s="3"/>
      <c r="DA14" s="143"/>
      <c r="DB14" s="364">
        <f t="shared" si="18"/>
        <v>0</v>
      </c>
      <c r="DC14" s="106">
        <v>118</v>
      </c>
      <c r="DD14" s="3">
        <v>110</v>
      </c>
      <c r="DE14" s="3">
        <v>100</v>
      </c>
      <c r="DF14" s="143"/>
      <c r="DG14" s="370">
        <f t="shared" si="19"/>
        <v>328</v>
      </c>
      <c r="DH14" s="323">
        <v>270</v>
      </c>
      <c r="DI14" s="326">
        <v>270</v>
      </c>
      <c r="DJ14" s="326">
        <v>135</v>
      </c>
      <c r="DK14" s="326">
        <v>180</v>
      </c>
      <c r="DL14" s="326">
        <v>125</v>
      </c>
      <c r="DM14" s="315">
        <v>0</v>
      </c>
      <c r="DN14" s="315">
        <v>0</v>
      </c>
      <c r="DO14" s="126">
        <f>DL14+DK14+DJ14+DI14+DH14+DG14+CR14+CM14+CH14+CC14+BX14+BS14+BN14</f>
        <v>3913</v>
      </c>
      <c r="DP14" s="399">
        <v>6</v>
      </c>
      <c r="DQ14" s="402">
        <f t="shared" si="20"/>
        <v>5981</v>
      </c>
      <c r="DR14" s="75">
        <v>10</v>
      </c>
    </row>
    <row r="15" spans="1:122" ht="16.5" customHeight="1" x14ac:dyDescent="0.3">
      <c r="A15" s="80">
        <v>11</v>
      </c>
      <c r="B15" s="67" t="s">
        <v>8</v>
      </c>
      <c r="C15" s="5">
        <v>103</v>
      </c>
      <c r="D15" s="3">
        <v>102</v>
      </c>
      <c r="E15" s="3">
        <v>83</v>
      </c>
      <c r="F15" s="6">
        <v>58</v>
      </c>
      <c r="G15" s="374">
        <f t="shared" si="0"/>
        <v>346</v>
      </c>
      <c r="H15" s="45">
        <v>116</v>
      </c>
      <c r="I15" s="46">
        <v>52.5</v>
      </c>
      <c r="J15" s="46">
        <v>97</v>
      </c>
      <c r="K15" s="47">
        <v>74</v>
      </c>
      <c r="L15" s="372">
        <f t="shared" si="1"/>
        <v>339.5</v>
      </c>
      <c r="M15" s="45">
        <v>109</v>
      </c>
      <c r="N15" s="46">
        <v>54</v>
      </c>
      <c r="O15" s="46"/>
      <c r="P15" s="47"/>
      <c r="Q15" s="375">
        <f t="shared" si="2"/>
        <v>163</v>
      </c>
      <c r="R15" s="111">
        <v>132</v>
      </c>
      <c r="S15" s="46">
        <v>52.5</v>
      </c>
      <c r="T15" s="46">
        <v>95</v>
      </c>
      <c r="U15" s="306">
        <v>90</v>
      </c>
      <c r="V15" s="370">
        <f t="shared" si="3"/>
        <v>369.5</v>
      </c>
      <c r="W15" s="111">
        <v>146</v>
      </c>
      <c r="X15" s="46">
        <v>97</v>
      </c>
      <c r="Y15" s="46">
        <v>79</v>
      </c>
      <c r="Z15" s="306">
        <v>44.5</v>
      </c>
      <c r="AA15" s="370">
        <f t="shared" si="4"/>
        <v>366.5</v>
      </c>
      <c r="AB15" s="106">
        <v>134</v>
      </c>
      <c r="AC15" s="3">
        <v>94</v>
      </c>
      <c r="AD15" s="3">
        <v>75</v>
      </c>
      <c r="AE15" s="143">
        <v>46.5</v>
      </c>
      <c r="AF15" s="370">
        <f t="shared" si="5"/>
        <v>349.5</v>
      </c>
      <c r="AG15" s="106">
        <v>126</v>
      </c>
      <c r="AH15" s="3"/>
      <c r="AI15" s="3"/>
      <c r="AJ15" s="143"/>
      <c r="AK15" s="370">
        <f t="shared" si="6"/>
        <v>126</v>
      </c>
      <c r="AL15" s="106"/>
      <c r="AM15" s="3"/>
      <c r="AN15" s="3"/>
      <c r="AO15" s="143"/>
      <c r="AP15" s="364">
        <f t="shared" si="7"/>
        <v>0</v>
      </c>
      <c r="AQ15" s="106"/>
      <c r="AR15" s="3"/>
      <c r="AS15" s="3"/>
      <c r="AT15" s="143"/>
      <c r="AU15" s="364">
        <f t="shared" si="8"/>
        <v>0</v>
      </c>
      <c r="AV15" s="106">
        <v>112</v>
      </c>
      <c r="AW15" s="3"/>
      <c r="AX15" s="3"/>
      <c r="AY15" s="143"/>
      <c r="AZ15" s="370">
        <f t="shared" si="9"/>
        <v>112</v>
      </c>
      <c r="BA15" s="380">
        <v>247.5</v>
      </c>
      <c r="BB15" s="382">
        <v>232.5</v>
      </c>
      <c r="BC15" s="382">
        <v>165</v>
      </c>
      <c r="BD15" s="326">
        <v>135</v>
      </c>
      <c r="BE15" s="355">
        <v>0</v>
      </c>
      <c r="BF15" s="355">
        <v>0</v>
      </c>
      <c r="BG15" s="326">
        <v>165</v>
      </c>
      <c r="BH15" s="234">
        <f>BG15+BD15+BC15+BB15+BA15+AZ15+AK15+AF15+AA15+V15+Q15+L15+G15</f>
        <v>3117</v>
      </c>
      <c r="BI15" s="130">
        <v>8</v>
      </c>
      <c r="BJ15" s="106">
        <v>103</v>
      </c>
      <c r="BK15" s="3">
        <v>47</v>
      </c>
      <c r="BL15" s="3"/>
      <c r="BM15" s="143"/>
      <c r="BN15" s="370">
        <f t="shared" si="10"/>
        <v>150</v>
      </c>
      <c r="BO15" s="45">
        <v>77</v>
      </c>
      <c r="BP15" s="46">
        <v>34.5</v>
      </c>
      <c r="BQ15" s="46"/>
      <c r="BR15" s="47"/>
      <c r="BS15" s="370">
        <f t="shared" si="11"/>
        <v>111.5</v>
      </c>
      <c r="BT15" s="45">
        <v>128</v>
      </c>
      <c r="BU15" s="46"/>
      <c r="BV15" s="46"/>
      <c r="BW15" s="47"/>
      <c r="BX15" s="375">
        <f t="shared" si="12"/>
        <v>128</v>
      </c>
      <c r="BY15" s="111">
        <v>50</v>
      </c>
      <c r="BZ15" s="46">
        <v>83</v>
      </c>
      <c r="CA15" s="46"/>
      <c r="CB15" s="306"/>
      <c r="CC15" s="370">
        <f t="shared" si="13"/>
        <v>133</v>
      </c>
      <c r="CD15" s="106">
        <v>95</v>
      </c>
      <c r="CE15" s="3"/>
      <c r="CF15" s="3"/>
      <c r="CG15" s="143">
        <v>34</v>
      </c>
      <c r="CH15" s="370">
        <f t="shared" si="14"/>
        <v>129</v>
      </c>
      <c r="CI15" s="106">
        <v>79</v>
      </c>
      <c r="CJ15" s="3"/>
      <c r="CK15" s="3"/>
      <c r="CL15" s="143"/>
      <c r="CM15" s="370">
        <f t="shared" si="15"/>
        <v>79</v>
      </c>
      <c r="CN15" s="106"/>
      <c r="CO15" s="3"/>
      <c r="CP15" s="3"/>
      <c r="CQ15" s="143"/>
      <c r="CR15" s="370">
        <f t="shared" si="16"/>
        <v>0</v>
      </c>
      <c r="CS15" s="352" t="s">
        <v>150</v>
      </c>
      <c r="CT15" s="3"/>
      <c r="CU15" s="3"/>
      <c r="CV15" s="143"/>
      <c r="CW15" s="370">
        <f t="shared" si="17"/>
        <v>62</v>
      </c>
      <c r="CX15" s="106"/>
      <c r="CY15" s="3"/>
      <c r="CZ15" s="3"/>
      <c r="DA15" s="143"/>
      <c r="DB15" s="364">
        <f t="shared" si="18"/>
        <v>0</v>
      </c>
      <c r="DC15" s="106"/>
      <c r="DD15" s="3"/>
      <c r="DE15" s="3"/>
      <c r="DF15" s="143"/>
      <c r="DG15" s="364">
        <f t="shared" si="19"/>
        <v>0</v>
      </c>
      <c r="DH15" s="323">
        <v>50</v>
      </c>
      <c r="DI15" s="326">
        <v>57.5</v>
      </c>
      <c r="DJ15" s="326">
        <v>165</v>
      </c>
      <c r="DK15" s="326">
        <v>135</v>
      </c>
      <c r="DL15" s="326">
        <v>0</v>
      </c>
      <c r="DM15" s="315">
        <v>0</v>
      </c>
      <c r="DN15" s="315">
        <v>0</v>
      </c>
      <c r="DO15" s="126">
        <f>DK15+DJ15+DI15+DH15+CW15+CM15+CH15+CC15+BX15+BS15+BN15</f>
        <v>1200</v>
      </c>
      <c r="DP15" s="399">
        <v>13</v>
      </c>
      <c r="DQ15" s="402">
        <f t="shared" si="20"/>
        <v>4317</v>
      </c>
      <c r="DR15" s="75">
        <v>11</v>
      </c>
    </row>
    <row r="16" spans="1:122" ht="16.5" customHeight="1" x14ac:dyDescent="0.3">
      <c r="A16" s="80">
        <v>12</v>
      </c>
      <c r="B16" s="65" t="s">
        <v>2</v>
      </c>
      <c r="C16" s="5">
        <v>89</v>
      </c>
      <c r="D16" s="3"/>
      <c r="E16" s="3"/>
      <c r="F16" s="6"/>
      <c r="G16" s="374">
        <f t="shared" si="0"/>
        <v>89</v>
      </c>
      <c r="H16" s="45">
        <v>75</v>
      </c>
      <c r="I16" s="46">
        <v>87</v>
      </c>
      <c r="J16" s="46">
        <v>65</v>
      </c>
      <c r="K16" s="47">
        <v>48</v>
      </c>
      <c r="L16" s="372">
        <f t="shared" si="1"/>
        <v>275</v>
      </c>
      <c r="M16" s="45"/>
      <c r="N16" s="46"/>
      <c r="O16" s="46"/>
      <c r="P16" s="47"/>
      <c r="Q16" s="375">
        <f t="shared" si="2"/>
        <v>0</v>
      </c>
      <c r="R16" s="111">
        <v>106</v>
      </c>
      <c r="S16" s="46">
        <v>59</v>
      </c>
      <c r="T16" s="46">
        <v>50</v>
      </c>
      <c r="U16" s="306"/>
      <c r="V16" s="370">
        <f t="shared" si="3"/>
        <v>215</v>
      </c>
      <c r="W16" s="111">
        <v>137</v>
      </c>
      <c r="X16" s="46">
        <v>124</v>
      </c>
      <c r="Y16" s="46">
        <v>78</v>
      </c>
      <c r="Z16" s="306">
        <v>38</v>
      </c>
      <c r="AA16" s="370">
        <f t="shared" si="4"/>
        <v>377</v>
      </c>
      <c r="AB16" s="107">
        <v>115</v>
      </c>
      <c r="AC16" s="69">
        <v>98</v>
      </c>
      <c r="AD16" s="69"/>
      <c r="AE16" s="351"/>
      <c r="AF16" s="370">
        <f t="shared" si="5"/>
        <v>213</v>
      </c>
      <c r="AG16" s="107">
        <v>109</v>
      </c>
      <c r="AH16" s="69"/>
      <c r="AI16" s="69"/>
      <c r="AJ16" s="351"/>
      <c r="AK16" s="370">
        <f t="shared" si="6"/>
        <v>109</v>
      </c>
      <c r="AL16" s="106"/>
      <c r="AM16" s="3"/>
      <c r="AN16" s="3"/>
      <c r="AO16" s="143"/>
      <c r="AP16" s="364">
        <f t="shared" si="7"/>
        <v>0</v>
      </c>
      <c r="AQ16" s="106"/>
      <c r="AR16" s="3"/>
      <c r="AS16" s="3"/>
      <c r="AT16" s="143"/>
      <c r="AU16" s="364">
        <f t="shared" si="8"/>
        <v>0</v>
      </c>
      <c r="AV16" s="106"/>
      <c r="AW16" s="3"/>
      <c r="AX16" s="3"/>
      <c r="AY16" s="143"/>
      <c r="AZ16" s="370">
        <f t="shared" si="9"/>
        <v>0</v>
      </c>
      <c r="BA16" s="326">
        <v>95</v>
      </c>
      <c r="BB16" s="355">
        <v>0</v>
      </c>
      <c r="BC16" s="327">
        <v>0</v>
      </c>
      <c r="BD16" s="326">
        <v>100</v>
      </c>
      <c r="BE16" s="326">
        <v>105</v>
      </c>
      <c r="BF16" s="355">
        <v>0</v>
      </c>
      <c r="BG16" s="327">
        <v>0</v>
      </c>
      <c r="BH16" s="234">
        <f>BG16+BE16+BD16+BC16+BA16+AZ16+AK16+AF16+AA16+V16+Q16+L16+G16</f>
        <v>1578</v>
      </c>
      <c r="BI16" s="130">
        <v>15</v>
      </c>
      <c r="BJ16" s="106">
        <v>104</v>
      </c>
      <c r="BK16" s="3">
        <v>96</v>
      </c>
      <c r="BL16" s="3"/>
      <c r="BM16" s="143"/>
      <c r="BN16" s="370">
        <f t="shared" si="10"/>
        <v>200</v>
      </c>
      <c r="BO16" s="45">
        <v>130</v>
      </c>
      <c r="BP16" s="46">
        <v>63</v>
      </c>
      <c r="BQ16" s="46">
        <v>70</v>
      </c>
      <c r="BR16" s="47"/>
      <c r="BS16" s="370">
        <f t="shared" si="11"/>
        <v>263</v>
      </c>
      <c r="BT16" s="45"/>
      <c r="BU16" s="46"/>
      <c r="BV16" s="46"/>
      <c r="BW16" s="47"/>
      <c r="BX16" s="375">
        <f t="shared" si="12"/>
        <v>0</v>
      </c>
      <c r="BY16" s="111">
        <v>96</v>
      </c>
      <c r="BZ16" s="46">
        <v>72</v>
      </c>
      <c r="CA16" s="46">
        <v>70</v>
      </c>
      <c r="CB16" s="306"/>
      <c r="CC16" s="370">
        <f t="shared" si="13"/>
        <v>238</v>
      </c>
      <c r="CD16" s="106">
        <v>76</v>
      </c>
      <c r="CE16" s="3">
        <v>71</v>
      </c>
      <c r="CF16" s="3">
        <v>66</v>
      </c>
      <c r="CG16" s="143">
        <v>52</v>
      </c>
      <c r="CH16" s="370">
        <f t="shared" si="14"/>
        <v>265</v>
      </c>
      <c r="CI16" s="106">
        <v>77</v>
      </c>
      <c r="CJ16" s="3"/>
      <c r="CK16" s="3"/>
      <c r="CL16" s="143"/>
      <c r="CM16" s="370">
        <f t="shared" si="15"/>
        <v>77</v>
      </c>
      <c r="CN16" s="106"/>
      <c r="CO16" s="3"/>
      <c r="CP16" s="3"/>
      <c r="CQ16" s="143"/>
      <c r="CR16" s="370">
        <f t="shared" si="16"/>
        <v>0</v>
      </c>
      <c r="CS16" s="106"/>
      <c r="CT16" s="3"/>
      <c r="CU16" s="3"/>
      <c r="CV16" s="143"/>
      <c r="CW16" s="370">
        <f t="shared" si="17"/>
        <v>0</v>
      </c>
      <c r="CX16" s="106"/>
      <c r="CY16" s="3"/>
      <c r="CZ16" s="3"/>
      <c r="DA16" s="143"/>
      <c r="DB16" s="364">
        <f t="shared" si="18"/>
        <v>0</v>
      </c>
      <c r="DC16" s="106"/>
      <c r="DD16" s="3"/>
      <c r="DE16" s="3"/>
      <c r="DF16" s="143"/>
      <c r="DG16" s="364">
        <f t="shared" si="19"/>
        <v>0</v>
      </c>
      <c r="DH16" s="326">
        <v>210</v>
      </c>
      <c r="DI16" s="326">
        <v>0</v>
      </c>
      <c r="DJ16" s="326">
        <v>0</v>
      </c>
      <c r="DK16" s="326">
        <v>100</v>
      </c>
      <c r="DL16" s="326">
        <v>105</v>
      </c>
      <c r="DM16" s="315">
        <v>0</v>
      </c>
      <c r="DN16" s="315">
        <v>0</v>
      </c>
      <c r="DO16" s="126">
        <f>DL16+DK16+DJ16+DI16+DH16+CM16+CH16+CC16+BS16+BN16</f>
        <v>1458</v>
      </c>
      <c r="DP16" s="399">
        <v>11</v>
      </c>
      <c r="DQ16" s="402">
        <f t="shared" si="20"/>
        <v>3036</v>
      </c>
      <c r="DR16" s="75">
        <v>12</v>
      </c>
    </row>
    <row r="17" spans="1:122" ht="16.5" customHeight="1" x14ac:dyDescent="0.3">
      <c r="A17" s="80">
        <v>13</v>
      </c>
      <c r="B17" s="66" t="s">
        <v>22</v>
      </c>
      <c r="C17" s="48">
        <v>105</v>
      </c>
      <c r="D17" s="49">
        <v>94</v>
      </c>
      <c r="E17" s="49"/>
      <c r="F17" s="50"/>
      <c r="G17" s="374">
        <f t="shared" si="0"/>
        <v>199</v>
      </c>
      <c r="H17" s="45">
        <v>104</v>
      </c>
      <c r="I17" s="46">
        <v>64</v>
      </c>
      <c r="J17" s="46">
        <v>45</v>
      </c>
      <c r="K17" s="47"/>
      <c r="L17" s="372">
        <f t="shared" si="1"/>
        <v>213</v>
      </c>
      <c r="M17" s="45">
        <v>122</v>
      </c>
      <c r="N17" s="46"/>
      <c r="O17" s="46"/>
      <c r="P17" s="47"/>
      <c r="Q17" s="375">
        <f t="shared" si="2"/>
        <v>122</v>
      </c>
      <c r="R17" s="111">
        <v>100</v>
      </c>
      <c r="S17" s="46">
        <v>88</v>
      </c>
      <c r="T17" s="46">
        <v>71</v>
      </c>
      <c r="U17" s="306">
        <v>48</v>
      </c>
      <c r="V17" s="370">
        <f t="shared" si="3"/>
        <v>307</v>
      </c>
      <c r="W17" s="111">
        <v>101</v>
      </c>
      <c r="X17" s="46">
        <v>71</v>
      </c>
      <c r="Y17" s="46">
        <v>37</v>
      </c>
      <c r="Z17" s="306">
        <v>36</v>
      </c>
      <c r="AA17" s="370">
        <f t="shared" si="4"/>
        <v>245</v>
      </c>
      <c r="AB17" s="113">
        <v>95</v>
      </c>
      <c r="AC17" s="49"/>
      <c r="AD17" s="49"/>
      <c r="AE17" s="308"/>
      <c r="AF17" s="370">
        <f t="shared" si="5"/>
        <v>95</v>
      </c>
      <c r="AG17" s="113"/>
      <c r="AH17" s="49"/>
      <c r="AI17" s="49"/>
      <c r="AJ17" s="308"/>
      <c r="AK17" s="370">
        <f t="shared" si="6"/>
        <v>0</v>
      </c>
      <c r="AL17" s="113"/>
      <c r="AM17" s="49"/>
      <c r="AN17" s="49"/>
      <c r="AO17" s="308"/>
      <c r="AP17" s="370">
        <f t="shared" si="7"/>
        <v>0</v>
      </c>
      <c r="AQ17" s="113"/>
      <c r="AR17" s="49"/>
      <c r="AS17" s="49"/>
      <c r="AT17" s="308"/>
      <c r="AU17" s="364">
        <f t="shared" si="8"/>
        <v>0</v>
      </c>
      <c r="AV17" s="113"/>
      <c r="AW17" s="49"/>
      <c r="AX17" s="49"/>
      <c r="AY17" s="308"/>
      <c r="AZ17" s="364">
        <f t="shared" si="9"/>
        <v>0</v>
      </c>
      <c r="BA17" s="322">
        <v>0</v>
      </c>
      <c r="BB17" s="383">
        <v>220</v>
      </c>
      <c r="BC17" s="383">
        <v>145</v>
      </c>
      <c r="BD17" s="383">
        <v>95</v>
      </c>
      <c r="BE17" s="355">
        <v>0</v>
      </c>
      <c r="BF17" s="355">
        <v>0</v>
      </c>
      <c r="BG17" s="383">
        <v>217.5</v>
      </c>
      <c r="BH17" s="135">
        <f>BG17+BD17+BC17+BB17+BA17+AP17+AK17+AF17+AA17+V17+Q17+L17+G17</f>
        <v>1858.5</v>
      </c>
      <c r="BI17" s="130">
        <v>13</v>
      </c>
      <c r="BJ17" s="113"/>
      <c r="BK17" s="49"/>
      <c r="BL17" s="49"/>
      <c r="BM17" s="308"/>
      <c r="BN17" s="370">
        <f t="shared" si="10"/>
        <v>0</v>
      </c>
      <c r="BO17" s="45"/>
      <c r="BP17" s="46"/>
      <c r="BQ17" s="46"/>
      <c r="BR17" s="47"/>
      <c r="BS17" s="370">
        <f t="shared" si="11"/>
        <v>0</v>
      </c>
      <c r="BT17" s="45"/>
      <c r="BU17" s="46"/>
      <c r="BV17" s="46"/>
      <c r="BW17" s="47"/>
      <c r="BX17" s="375">
        <f t="shared" si="12"/>
        <v>0</v>
      </c>
      <c r="BY17" s="111">
        <v>105</v>
      </c>
      <c r="BZ17" s="46">
        <v>64</v>
      </c>
      <c r="CA17" s="46"/>
      <c r="CB17" s="306"/>
      <c r="CC17" s="370">
        <f t="shared" si="13"/>
        <v>169</v>
      </c>
      <c r="CD17" s="113">
        <v>73</v>
      </c>
      <c r="CE17" s="49">
        <v>51</v>
      </c>
      <c r="CF17" s="49"/>
      <c r="CG17" s="308"/>
      <c r="CH17" s="370">
        <f t="shared" si="14"/>
        <v>124</v>
      </c>
      <c r="CI17" s="113">
        <v>76</v>
      </c>
      <c r="CJ17" s="49"/>
      <c r="CK17" s="49"/>
      <c r="CL17" s="308"/>
      <c r="CM17" s="370">
        <f t="shared" si="15"/>
        <v>76</v>
      </c>
      <c r="CN17" s="113"/>
      <c r="CO17" s="49"/>
      <c r="CP17" s="49"/>
      <c r="CQ17" s="308"/>
      <c r="CR17" s="370">
        <f t="shared" si="16"/>
        <v>0</v>
      </c>
      <c r="CS17" s="113"/>
      <c r="CT17" s="49"/>
      <c r="CU17" s="49"/>
      <c r="CV17" s="308"/>
      <c r="CW17" s="364">
        <f t="shared" si="17"/>
        <v>0</v>
      </c>
      <c r="CX17" s="113"/>
      <c r="CY17" s="49"/>
      <c r="CZ17" s="49"/>
      <c r="DA17" s="308"/>
      <c r="DB17" s="364">
        <f t="shared" si="18"/>
        <v>0</v>
      </c>
      <c r="DC17" s="113">
        <v>97</v>
      </c>
      <c r="DD17" s="49"/>
      <c r="DE17" s="49"/>
      <c r="DF17" s="308"/>
      <c r="DG17" s="370">
        <f t="shared" si="19"/>
        <v>97</v>
      </c>
      <c r="DH17" s="323">
        <v>0</v>
      </c>
      <c r="DI17" s="326">
        <v>0</v>
      </c>
      <c r="DJ17" s="326">
        <v>0</v>
      </c>
      <c r="DK17" s="383">
        <v>95</v>
      </c>
      <c r="DL17" s="315">
        <v>0</v>
      </c>
      <c r="DM17" s="315">
        <v>0</v>
      </c>
      <c r="DN17" s="383">
        <v>72.5</v>
      </c>
      <c r="DO17" s="126">
        <f>DN17+DK17+DG17+CM17+CH17+CC17</f>
        <v>633.5</v>
      </c>
      <c r="DP17" s="399">
        <v>16</v>
      </c>
      <c r="DQ17" s="402">
        <f t="shared" si="20"/>
        <v>2492</v>
      </c>
      <c r="DR17" s="75">
        <v>13</v>
      </c>
    </row>
    <row r="18" spans="1:122" ht="16.5" customHeight="1" x14ac:dyDescent="0.3">
      <c r="A18" s="80">
        <v>14</v>
      </c>
      <c r="B18" s="65" t="s">
        <v>17</v>
      </c>
      <c r="C18" s="5">
        <v>143</v>
      </c>
      <c r="D18" s="3">
        <v>124</v>
      </c>
      <c r="E18" s="3"/>
      <c r="F18" s="6"/>
      <c r="G18" s="374">
        <f t="shared" si="0"/>
        <v>267</v>
      </c>
      <c r="H18" s="45">
        <v>106</v>
      </c>
      <c r="I18" s="46">
        <v>101</v>
      </c>
      <c r="J18" s="46">
        <v>85</v>
      </c>
      <c r="K18" s="47">
        <v>70</v>
      </c>
      <c r="L18" s="372">
        <f t="shared" si="1"/>
        <v>362</v>
      </c>
      <c r="M18" s="45">
        <v>134</v>
      </c>
      <c r="N18" s="46">
        <v>110</v>
      </c>
      <c r="O18" s="46"/>
      <c r="P18" s="47"/>
      <c r="Q18" s="375">
        <f t="shared" si="2"/>
        <v>244</v>
      </c>
      <c r="R18" s="111">
        <v>137</v>
      </c>
      <c r="S18" s="46">
        <v>75</v>
      </c>
      <c r="T18" s="46"/>
      <c r="U18" s="306"/>
      <c r="V18" s="370">
        <f t="shared" si="3"/>
        <v>212</v>
      </c>
      <c r="W18" s="111">
        <v>134</v>
      </c>
      <c r="X18" s="46">
        <v>91</v>
      </c>
      <c r="Y18" s="46"/>
      <c r="Z18" s="306"/>
      <c r="AA18" s="370">
        <f t="shared" si="4"/>
        <v>225</v>
      </c>
      <c r="AB18" s="106">
        <v>128</v>
      </c>
      <c r="AC18" s="3">
        <v>108</v>
      </c>
      <c r="AD18" s="3"/>
      <c r="AE18" s="143"/>
      <c r="AF18" s="370">
        <f t="shared" si="5"/>
        <v>236</v>
      </c>
      <c r="AG18" s="106">
        <v>134</v>
      </c>
      <c r="AH18" s="3"/>
      <c r="AI18" s="3"/>
      <c r="AJ18" s="143"/>
      <c r="AK18" s="370">
        <f t="shared" si="6"/>
        <v>134</v>
      </c>
      <c r="AL18" s="106"/>
      <c r="AM18" s="3"/>
      <c r="AN18" s="3"/>
      <c r="AO18" s="143"/>
      <c r="AP18" s="364">
        <f t="shared" si="7"/>
        <v>0</v>
      </c>
      <c r="AQ18" s="106"/>
      <c r="AR18" s="3"/>
      <c r="AS18" s="3"/>
      <c r="AT18" s="143"/>
      <c r="AU18" s="364">
        <f t="shared" si="8"/>
        <v>0</v>
      </c>
      <c r="AV18" s="106"/>
      <c r="AW18" s="3"/>
      <c r="AX18" s="3"/>
      <c r="AY18" s="143"/>
      <c r="AZ18" s="370">
        <f t="shared" si="9"/>
        <v>0</v>
      </c>
      <c r="BA18" s="323">
        <v>82.5</v>
      </c>
      <c r="BB18" s="326">
        <v>270</v>
      </c>
      <c r="BC18" s="327">
        <v>0</v>
      </c>
      <c r="BD18" s="327">
        <v>0</v>
      </c>
      <c r="BE18" s="326">
        <v>95</v>
      </c>
      <c r="BF18" s="355">
        <v>0</v>
      </c>
      <c r="BG18" s="355">
        <v>0</v>
      </c>
      <c r="BH18" s="234">
        <f>BE18+BB18+BA18+AK18+AF18+AA18+V18+Q18+L18+G18</f>
        <v>2127.5</v>
      </c>
      <c r="BI18" s="130">
        <v>11</v>
      </c>
      <c r="BJ18" s="106"/>
      <c r="BK18" s="3"/>
      <c r="BL18" s="3"/>
      <c r="BM18" s="143"/>
      <c r="BN18" s="370">
        <f t="shared" si="10"/>
        <v>0</v>
      </c>
      <c r="BO18" s="45"/>
      <c r="BP18" s="46"/>
      <c r="BQ18" s="46"/>
      <c r="BR18" s="47"/>
      <c r="BS18" s="370">
        <f t="shared" si="11"/>
        <v>0</v>
      </c>
      <c r="BT18" s="45"/>
      <c r="BU18" s="46"/>
      <c r="BV18" s="46"/>
      <c r="BW18" s="47"/>
      <c r="BX18" s="375">
        <f t="shared" si="12"/>
        <v>0</v>
      </c>
      <c r="BY18" s="111"/>
      <c r="BZ18" s="46"/>
      <c r="CA18" s="46"/>
      <c r="CB18" s="306"/>
      <c r="CC18" s="370">
        <f t="shared" si="13"/>
        <v>0</v>
      </c>
      <c r="CD18" s="106">
        <v>60</v>
      </c>
      <c r="CE18" s="3"/>
      <c r="CF18" s="3"/>
      <c r="CG18" s="143"/>
      <c r="CH18" s="370">
        <f t="shared" si="14"/>
        <v>60</v>
      </c>
      <c r="CI18" s="106"/>
      <c r="CJ18" s="3"/>
      <c r="CK18" s="3"/>
      <c r="CL18" s="143"/>
      <c r="CM18" s="370">
        <f t="shared" si="15"/>
        <v>0</v>
      </c>
      <c r="CN18" s="106"/>
      <c r="CO18" s="3"/>
      <c r="CP18" s="3"/>
      <c r="CQ18" s="143"/>
      <c r="CR18" s="370">
        <f t="shared" si="16"/>
        <v>0</v>
      </c>
      <c r="CS18" s="106"/>
      <c r="CT18" s="3"/>
      <c r="CU18" s="3"/>
      <c r="CV18" s="143"/>
      <c r="CW18" s="364">
        <f t="shared" si="17"/>
        <v>0</v>
      </c>
      <c r="CX18" s="106"/>
      <c r="CY18" s="3"/>
      <c r="CZ18" s="3"/>
      <c r="DA18" s="143"/>
      <c r="DB18" s="364">
        <f t="shared" si="18"/>
        <v>0</v>
      </c>
      <c r="DC18" s="106"/>
      <c r="DD18" s="3"/>
      <c r="DE18" s="3"/>
      <c r="DF18" s="143"/>
      <c r="DG18" s="370">
        <f t="shared" si="19"/>
        <v>0</v>
      </c>
      <c r="DH18" s="326">
        <v>0</v>
      </c>
      <c r="DI18" s="326">
        <v>0</v>
      </c>
      <c r="DJ18" s="326">
        <v>0</v>
      </c>
      <c r="DK18" s="326">
        <v>0</v>
      </c>
      <c r="DL18" s="326">
        <v>95</v>
      </c>
      <c r="DM18" s="315">
        <v>0</v>
      </c>
      <c r="DN18" s="315">
        <v>0</v>
      </c>
      <c r="DO18" s="126">
        <f>DL18+CH18</f>
        <v>155</v>
      </c>
      <c r="DP18" s="399">
        <v>25</v>
      </c>
      <c r="DQ18" s="402">
        <f t="shared" si="20"/>
        <v>2282.5</v>
      </c>
      <c r="DR18" s="75">
        <v>14</v>
      </c>
    </row>
    <row r="19" spans="1:122" ht="16.5" customHeight="1" x14ac:dyDescent="0.3">
      <c r="A19" s="80">
        <v>15</v>
      </c>
      <c r="B19" s="68" t="s">
        <v>41</v>
      </c>
      <c r="C19" s="48">
        <v>134</v>
      </c>
      <c r="D19" s="49"/>
      <c r="E19" s="49"/>
      <c r="F19" s="50"/>
      <c r="G19" s="374">
        <f t="shared" si="0"/>
        <v>134</v>
      </c>
      <c r="H19" s="45">
        <v>102</v>
      </c>
      <c r="I19" s="46"/>
      <c r="J19" s="46"/>
      <c r="K19" s="47"/>
      <c r="L19" s="372">
        <f t="shared" si="1"/>
        <v>102</v>
      </c>
      <c r="M19" s="45">
        <v>116</v>
      </c>
      <c r="N19" s="46"/>
      <c r="O19" s="46"/>
      <c r="P19" s="47"/>
      <c r="Q19" s="375">
        <f t="shared" si="2"/>
        <v>116</v>
      </c>
      <c r="R19" s="111">
        <v>122</v>
      </c>
      <c r="S19" s="46">
        <v>49</v>
      </c>
      <c r="T19" s="46"/>
      <c r="U19" s="306"/>
      <c r="V19" s="370">
        <f t="shared" si="3"/>
        <v>171</v>
      </c>
      <c r="W19" s="111">
        <v>103</v>
      </c>
      <c r="X19" s="46">
        <v>46</v>
      </c>
      <c r="Y19" s="46"/>
      <c r="Z19" s="306"/>
      <c r="AA19" s="370">
        <f t="shared" si="4"/>
        <v>149</v>
      </c>
      <c r="AB19" s="113">
        <v>99</v>
      </c>
      <c r="AC19" s="49"/>
      <c r="AD19" s="49"/>
      <c r="AE19" s="308"/>
      <c r="AF19" s="364">
        <f t="shared" si="5"/>
        <v>99</v>
      </c>
      <c r="AG19" s="113">
        <v>118</v>
      </c>
      <c r="AH19" s="49"/>
      <c r="AI19" s="49"/>
      <c r="AJ19" s="308"/>
      <c r="AK19" s="370">
        <f t="shared" si="6"/>
        <v>118</v>
      </c>
      <c r="AL19" s="113">
        <v>109</v>
      </c>
      <c r="AM19" s="49"/>
      <c r="AN19" s="49"/>
      <c r="AO19" s="308"/>
      <c r="AP19" s="370">
        <f t="shared" si="7"/>
        <v>109</v>
      </c>
      <c r="AQ19" s="113"/>
      <c r="AR19" s="49"/>
      <c r="AS19" s="49"/>
      <c r="AT19" s="308"/>
      <c r="AU19" s="364">
        <f t="shared" si="8"/>
        <v>0</v>
      </c>
      <c r="AV19" s="113">
        <v>132</v>
      </c>
      <c r="AW19" s="49"/>
      <c r="AX19" s="49"/>
      <c r="AY19" s="308"/>
      <c r="AZ19" s="370">
        <f t="shared" si="9"/>
        <v>132</v>
      </c>
      <c r="BA19" s="383">
        <v>77.5</v>
      </c>
      <c r="BB19" s="383">
        <v>52.5</v>
      </c>
      <c r="BC19" s="383">
        <v>62.5</v>
      </c>
      <c r="BD19" s="355">
        <v>0</v>
      </c>
      <c r="BE19" s="383">
        <v>145</v>
      </c>
      <c r="BF19" s="355">
        <v>0</v>
      </c>
      <c r="BG19" s="383">
        <v>72.5</v>
      </c>
      <c r="BH19" s="234">
        <f>BG19+BE19+BC19+BB19+BA19+AZ19+AP19+AK19+AA19+V19+Q19+L19+G19</f>
        <v>1441</v>
      </c>
      <c r="BI19" s="130">
        <v>17</v>
      </c>
      <c r="BJ19" s="113">
        <v>130</v>
      </c>
      <c r="BK19" s="49"/>
      <c r="BL19" s="49"/>
      <c r="BM19" s="308"/>
      <c r="BN19" s="370">
        <f t="shared" si="10"/>
        <v>130</v>
      </c>
      <c r="BO19" s="45">
        <v>94</v>
      </c>
      <c r="BP19" s="46"/>
      <c r="BQ19" s="46"/>
      <c r="BR19" s="47"/>
      <c r="BS19" s="370">
        <f t="shared" si="11"/>
        <v>94</v>
      </c>
      <c r="BT19" s="45">
        <v>146</v>
      </c>
      <c r="BU19" s="46"/>
      <c r="BV19" s="46"/>
      <c r="BW19" s="47"/>
      <c r="BX19" s="375">
        <f t="shared" si="12"/>
        <v>146</v>
      </c>
      <c r="BY19" s="111"/>
      <c r="BZ19" s="46"/>
      <c r="CA19" s="46"/>
      <c r="CB19" s="306"/>
      <c r="CC19" s="370">
        <f t="shared" si="13"/>
        <v>0</v>
      </c>
      <c r="CD19" s="113"/>
      <c r="CE19" s="49"/>
      <c r="CF19" s="49"/>
      <c r="CG19" s="308"/>
      <c r="CH19" s="370">
        <f t="shared" si="14"/>
        <v>0</v>
      </c>
      <c r="CI19" s="113"/>
      <c r="CJ19" s="49"/>
      <c r="CK19" s="49"/>
      <c r="CL19" s="308"/>
      <c r="CM19" s="370">
        <f t="shared" si="15"/>
        <v>0</v>
      </c>
      <c r="CN19" s="113"/>
      <c r="CO19" s="49"/>
      <c r="CP19" s="49"/>
      <c r="CQ19" s="308"/>
      <c r="CR19" s="370">
        <f t="shared" si="16"/>
        <v>0</v>
      </c>
      <c r="CS19" s="113"/>
      <c r="CT19" s="49"/>
      <c r="CU19" s="49"/>
      <c r="CV19" s="308"/>
      <c r="CW19" s="364">
        <f t="shared" si="17"/>
        <v>0</v>
      </c>
      <c r="CX19" s="113"/>
      <c r="CY19" s="49"/>
      <c r="CZ19" s="49"/>
      <c r="DA19" s="308"/>
      <c r="DB19" s="364">
        <f t="shared" si="18"/>
        <v>0</v>
      </c>
      <c r="DC19" s="113">
        <v>108</v>
      </c>
      <c r="DD19" s="49"/>
      <c r="DE19" s="49"/>
      <c r="DF19" s="308"/>
      <c r="DG19" s="370">
        <f t="shared" si="19"/>
        <v>108</v>
      </c>
      <c r="DH19" s="323">
        <v>0</v>
      </c>
      <c r="DI19" s="326">
        <v>0</v>
      </c>
      <c r="DJ19" s="383">
        <v>72.5</v>
      </c>
      <c r="DK19" s="326">
        <v>0</v>
      </c>
      <c r="DL19" s="326">
        <v>0</v>
      </c>
      <c r="DM19" s="315">
        <v>0</v>
      </c>
      <c r="DN19" s="315">
        <v>0</v>
      </c>
      <c r="DO19" s="126">
        <f>DJ19+DG19+BX19+BS19+BN19</f>
        <v>550.5</v>
      </c>
      <c r="DP19" s="399">
        <v>18</v>
      </c>
      <c r="DQ19" s="402">
        <f t="shared" si="20"/>
        <v>1991.5</v>
      </c>
      <c r="DR19" s="75">
        <v>15</v>
      </c>
    </row>
    <row r="20" spans="1:122" ht="16.5" customHeight="1" x14ac:dyDescent="0.3">
      <c r="A20" s="80">
        <v>16</v>
      </c>
      <c r="B20" s="66" t="s">
        <v>21</v>
      </c>
      <c r="C20" s="45">
        <v>53</v>
      </c>
      <c r="D20" s="46">
        <v>47.5</v>
      </c>
      <c r="E20" s="46">
        <v>40.5</v>
      </c>
      <c r="F20" s="47"/>
      <c r="G20" s="374">
        <f t="shared" si="0"/>
        <v>141</v>
      </c>
      <c r="H20" s="45">
        <v>60</v>
      </c>
      <c r="I20" s="46">
        <v>51</v>
      </c>
      <c r="J20" s="46">
        <v>50</v>
      </c>
      <c r="K20" s="47"/>
      <c r="L20" s="372">
        <f t="shared" si="1"/>
        <v>161</v>
      </c>
      <c r="M20" s="45">
        <v>70</v>
      </c>
      <c r="N20" s="46"/>
      <c r="O20" s="46"/>
      <c r="P20" s="47"/>
      <c r="Q20" s="366">
        <f t="shared" si="2"/>
        <v>70</v>
      </c>
      <c r="R20" s="111">
        <v>97</v>
      </c>
      <c r="S20" s="46">
        <v>47</v>
      </c>
      <c r="T20" s="46">
        <v>83</v>
      </c>
      <c r="U20" s="306"/>
      <c r="V20" s="370">
        <f t="shared" si="3"/>
        <v>227</v>
      </c>
      <c r="W20" s="111">
        <v>90</v>
      </c>
      <c r="X20" s="46">
        <v>61</v>
      </c>
      <c r="Y20" s="46">
        <v>24.5</v>
      </c>
      <c r="Z20" s="306"/>
      <c r="AA20" s="370">
        <f t="shared" si="4"/>
        <v>175.5</v>
      </c>
      <c r="AB20" s="111">
        <v>84</v>
      </c>
      <c r="AC20" s="46"/>
      <c r="AD20" s="46"/>
      <c r="AE20" s="306"/>
      <c r="AF20" s="370">
        <f t="shared" si="5"/>
        <v>84</v>
      </c>
      <c r="AG20" s="111"/>
      <c r="AH20" s="46"/>
      <c r="AI20" s="46"/>
      <c r="AJ20" s="306"/>
      <c r="AK20" s="364">
        <f t="shared" si="6"/>
        <v>0</v>
      </c>
      <c r="AL20" s="111">
        <v>56.5</v>
      </c>
      <c r="AM20" s="46">
        <v>110</v>
      </c>
      <c r="AN20" s="46"/>
      <c r="AO20" s="306"/>
      <c r="AP20" s="370">
        <f t="shared" si="7"/>
        <v>166.5</v>
      </c>
      <c r="AQ20" s="111">
        <v>122</v>
      </c>
      <c r="AR20" s="46">
        <v>112</v>
      </c>
      <c r="AS20" s="46"/>
      <c r="AT20" s="306"/>
      <c r="AU20" s="370">
        <f t="shared" si="8"/>
        <v>234</v>
      </c>
      <c r="AV20" s="111">
        <v>65</v>
      </c>
      <c r="AW20" s="46">
        <v>103</v>
      </c>
      <c r="AX20" s="46">
        <v>96</v>
      </c>
      <c r="AY20" s="306"/>
      <c r="AZ20" s="370">
        <f t="shared" si="9"/>
        <v>264</v>
      </c>
      <c r="BA20" s="333">
        <v>62.5</v>
      </c>
      <c r="BB20" s="333">
        <v>41</v>
      </c>
      <c r="BC20" s="355">
        <v>0</v>
      </c>
      <c r="BD20" s="326">
        <v>52.5</v>
      </c>
      <c r="BE20" s="355">
        <v>0</v>
      </c>
      <c r="BF20" s="326">
        <v>132</v>
      </c>
      <c r="BG20" s="326">
        <v>110</v>
      </c>
      <c r="BH20" s="234">
        <f>BG20+BF20+BD20+BB20+BA20+AZ20+AU20+AP20+AF20+AA20+V20+L20+G20</f>
        <v>1851</v>
      </c>
      <c r="BI20" s="130">
        <v>14</v>
      </c>
      <c r="BJ20" s="113"/>
      <c r="BK20" s="49"/>
      <c r="BL20" s="49"/>
      <c r="BM20" s="308"/>
      <c r="BN20" s="370">
        <f t="shared" si="10"/>
        <v>0</v>
      </c>
      <c r="BO20" s="45"/>
      <c r="BP20" s="46"/>
      <c r="BQ20" s="46"/>
      <c r="BR20" s="47"/>
      <c r="BS20" s="370">
        <f t="shared" si="11"/>
        <v>0</v>
      </c>
      <c r="BT20" s="45"/>
      <c r="BU20" s="46"/>
      <c r="BV20" s="46"/>
      <c r="BW20" s="47"/>
      <c r="BX20" s="375">
        <f t="shared" si="12"/>
        <v>0</v>
      </c>
      <c r="BY20" s="111"/>
      <c r="BZ20" s="46"/>
      <c r="CA20" s="46"/>
      <c r="CB20" s="306"/>
      <c r="CC20" s="370">
        <f t="shared" si="13"/>
        <v>0</v>
      </c>
      <c r="CD20" s="113"/>
      <c r="CE20" s="49"/>
      <c r="CF20" s="49"/>
      <c r="CG20" s="308"/>
      <c r="CH20" s="370">
        <f t="shared" si="14"/>
        <v>0</v>
      </c>
      <c r="CI20" s="113"/>
      <c r="CJ20" s="49"/>
      <c r="CK20" s="49"/>
      <c r="CL20" s="308"/>
      <c r="CM20" s="370">
        <f t="shared" si="15"/>
        <v>0</v>
      </c>
      <c r="CN20" s="113"/>
      <c r="CO20" s="49"/>
      <c r="CP20" s="49"/>
      <c r="CQ20" s="308"/>
      <c r="CR20" s="370">
        <f t="shared" si="16"/>
        <v>0</v>
      </c>
      <c r="CS20" s="113"/>
      <c r="CT20" s="49"/>
      <c r="CU20" s="49"/>
      <c r="CV20" s="308"/>
      <c r="CW20" s="364">
        <f t="shared" si="17"/>
        <v>0</v>
      </c>
      <c r="CX20" s="113"/>
      <c r="CY20" s="49"/>
      <c r="CZ20" s="49"/>
      <c r="DA20" s="308"/>
      <c r="DB20" s="364">
        <f t="shared" si="18"/>
        <v>0</v>
      </c>
      <c r="DC20" s="113"/>
      <c r="DD20" s="49"/>
      <c r="DE20" s="49"/>
      <c r="DF20" s="308"/>
      <c r="DG20" s="370">
        <f t="shared" si="19"/>
        <v>0</v>
      </c>
      <c r="DH20" s="326">
        <v>0</v>
      </c>
      <c r="DI20" s="326">
        <v>0</v>
      </c>
      <c r="DJ20" s="326">
        <v>0</v>
      </c>
      <c r="DK20" s="326">
        <v>0</v>
      </c>
      <c r="DL20" s="326">
        <v>0</v>
      </c>
      <c r="DM20" s="315">
        <v>0</v>
      </c>
      <c r="DN20" s="315">
        <v>0</v>
      </c>
      <c r="DO20" s="126">
        <v>0</v>
      </c>
      <c r="DP20" s="399">
        <v>29</v>
      </c>
      <c r="DQ20" s="402">
        <f t="shared" si="20"/>
        <v>1851</v>
      </c>
      <c r="DR20" s="75">
        <v>16</v>
      </c>
    </row>
    <row r="21" spans="1:122" ht="16.5" customHeight="1" x14ac:dyDescent="0.3">
      <c r="A21" s="80">
        <v>17</v>
      </c>
      <c r="B21" s="65" t="s">
        <v>13</v>
      </c>
      <c r="C21" s="32">
        <v>96</v>
      </c>
      <c r="D21" s="33"/>
      <c r="E21" s="33"/>
      <c r="F21" s="34"/>
      <c r="G21" s="374">
        <f t="shared" si="0"/>
        <v>96</v>
      </c>
      <c r="H21" s="45">
        <v>43</v>
      </c>
      <c r="I21" s="46"/>
      <c r="J21" s="46"/>
      <c r="K21" s="47"/>
      <c r="L21" s="372">
        <f t="shared" si="1"/>
        <v>43</v>
      </c>
      <c r="M21" s="45">
        <v>124</v>
      </c>
      <c r="N21" s="46"/>
      <c r="O21" s="46"/>
      <c r="P21" s="47"/>
      <c r="Q21" s="375">
        <f t="shared" si="2"/>
        <v>124</v>
      </c>
      <c r="R21" s="111">
        <v>65</v>
      </c>
      <c r="S21" s="46"/>
      <c r="T21" s="46"/>
      <c r="U21" s="306"/>
      <c r="V21" s="370">
        <f t="shared" si="3"/>
        <v>65</v>
      </c>
      <c r="W21" s="111">
        <v>60</v>
      </c>
      <c r="X21" s="46"/>
      <c r="Y21" s="46"/>
      <c r="Z21" s="306"/>
      <c r="AA21" s="370">
        <f t="shared" si="4"/>
        <v>60</v>
      </c>
      <c r="AB21" s="105"/>
      <c r="AC21" s="33"/>
      <c r="AD21" s="33"/>
      <c r="AE21" s="144"/>
      <c r="AF21" s="364">
        <f t="shared" si="5"/>
        <v>0</v>
      </c>
      <c r="AG21" s="105"/>
      <c r="AH21" s="33"/>
      <c r="AI21" s="33"/>
      <c r="AJ21" s="144"/>
      <c r="AK21" s="364">
        <f t="shared" si="6"/>
        <v>0</v>
      </c>
      <c r="AL21" s="105">
        <v>103</v>
      </c>
      <c r="AM21" s="33"/>
      <c r="AN21" s="33"/>
      <c r="AO21" s="144"/>
      <c r="AP21" s="370">
        <f t="shared" si="7"/>
        <v>103</v>
      </c>
      <c r="AQ21" s="105">
        <v>111</v>
      </c>
      <c r="AR21" s="33"/>
      <c r="AS21" s="33"/>
      <c r="AT21" s="144"/>
      <c r="AU21" s="370">
        <f t="shared" si="8"/>
        <v>111</v>
      </c>
      <c r="AV21" s="105">
        <v>99</v>
      </c>
      <c r="AW21" s="33"/>
      <c r="AX21" s="33"/>
      <c r="AY21" s="144"/>
      <c r="AZ21" s="370">
        <f t="shared" si="9"/>
        <v>99</v>
      </c>
      <c r="BA21" s="327">
        <v>0</v>
      </c>
      <c r="BB21" s="327">
        <v>0</v>
      </c>
      <c r="BC21" s="327">
        <v>67.5</v>
      </c>
      <c r="BD21" s="327">
        <v>0</v>
      </c>
      <c r="BE21" s="326">
        <v>110</v>
      </c>
      <c r="BF21" s="355">
        <v>0</v>
      </c>
      <c r="BG21" s="355">
        <v>0</v>
      </c>
      <c r="BH21" s="234">
        <f>BE21+BD21+BC21+BB21+BA21+AZ21+AU21+AP21+AA21+V21+Q21+L21+G21</f>
        <v>878.5</v>
      </c>
      <c r="BI21" s="130">
        <v>21</v>
      </c>
      <c r="BJ21" s="106">
        <v>102</v>
      </c>
      <c r="BK21" s="3"/>
      <c r="BL21" s="3"/>
      <c r="BM21" s="143"/>
      <c r="BN21" s="370">
        <f t="shared" si="10"/>
        <v>102</v>
      </c>
      <c r="BO21" s="45"/>
      <c r="BP21" s="46"/>
      <c r="BQ21" s="46"/>
      <c r="BR21" s="47"/>
      <c r="BS21" s="364">
        <f t="shared" si="11"/>
        <v>0</v>
      </c>
      <c r="BT21" s="45">
        <v>102</v>
      </c>
      <c r="BU21" s="46"/>
      <c r="BV21" s="46"/>
      <c r="BW21" s="47"/>
      <c r="BX21" s="375">
        <f t="shared" si="12"/>
        <v>102</v>
      </c>
      <c r="BY21" s="111">
        <v>89</v>
      </c>
      <c r="BZ21" s="46"/>
      <c r="CA21" s="46"/>
      <c r="CB21" s="306"/>
      <c r="CC21" s="370">
        <f t="shared" si="13"/>
        <v>89</v>
      </c>
      <c r="CD21" s="106">
        <v>86</v>
      </c>
      <c r="CE21" s="3"/>
      <c r="CF21" s="3"/>
      <c r="CG21" s="143"/>
      <c r="CH21" s="370">
        <f t="shared" si="14"/>
        <v>86</v>
      </c>
      <c r="CI21" s="106">
        <v>84</v>
      </c>
      <c r="CJ21" s="3"/>
      <c r="CK21" s="3"/>
      <c r="CL21" s="143"/>
      <c r="CM21" s="370">
        <f t="shared" si="15"/>
        <v>84</v>
      </c>
      <c r="CN21" s="106"/>
      <c r="CO21" s="3"/>
      <c r="CP21" s="3"/>
      <c r="CQ21" s="143"/>
      <c r="CR21" s="364">
        <f t="shared" si="16"/>
        <v>0</v>
      </c>
      <c r="CS21" s="106">
        <v>106</v>
      </c>
      <c r="CT21" s="3"/>
      <c r="CU21" s="3"/>
      <c r="CV21" s="143"/>
      <c r="CW21" s="370">
        <f t="shared" si="17"/>
        <v>106</v>
      </c>
      <c r="CX21" s="106">
        <v>126</v>
      </c>
      <c r="CY21" s="3"/>
      <c r="CZ21" s="3"/>
      <c r="DA21" s="143"/>
      <c r="DB21" s="370">
        <f t="shared" si="18"/>
        <v>126</v>
      </c>
      <c r="DC21" s="106">
        <v>104</v>
      </c>
      <c r="DD21" s="3"/>
      <c r="DE21" s="3"/>
      <c r="DF21" s="143"/>
      <c r="DG21" s="370">
        <f t="shared" si="19"/>
        <v>104</v>
      </c>
      <c r="DH21" s="326">
        <v>0</v>
      </c>
      <c r="DI21" s="326">
        <v>0</v>
      </c>
      <c r="DJ21" s="326">
        <v>0</v>
      </c>
      <c r="DK21" s="326">
        <v>0</v>
      </c>
      <c r="DL21" s="326">
        <v>110</v>
      </c>
      <c r="DM21" s="315">
        <v>0</v>
      </c>
      <c r="DN21" s="315">
        <v>0</v>
      </c>
      <c r="DO21" s="126">
        <f>DL21+DG21+DB21+CW21+CM21+CH21+CC21+BX21+BN21</f>
        <v>909</v>
      </c>
      <c r="DP21" s="399">
        <v>15</v>
      </c>
      <c r="DQ21" s="402">
        <f t="shared" si="20"/>
        <v>1787.5</v>
      </c>
      <c r="DR21" s="75">
        <v>17</v>
      </c>
    </row>
    <row r="22" spans="1:122" ht="16.5" customHeight="1" x14ac:dyDescent="0.3">
      <c r="A22" s="80">
        <v>18</v>
      </c>
      <c r="B22" s="346" t="s">
        <v>19</v>
      </c>
      <c r="C22" s="5">
        <v>87</v>
      </c>
      <c r="D22" s="3"/>
      <c r="E22" s="3"/>
      <c r="F22" s="6"/>
      <c r="G22" s="374">
        <f t="shared" si="0"/>
        <v>87</v>
      </c>
      <c r="H22" s="45">
        <v>79</v>
      </c>
      <c r="I22" s="46">
        <v>40</v>
      </c>
      <c r="J22" s="46"/>
      <c r="K22" s="47"/>
      <c r="L22" s="372">
        <f t="shared" si="1"/>
        <v>119</v>
      </c>
      <c r="M22" s="45"/>
      <c r="N22" s="46"/>
      <c r="O22" s="46"/>
      <c r="P22" s="47"/>
      <c r="Q22" s="375">
        <f t="shared" si="2"/>
        <v>0</v>
      </c>
      <c r="R22" s="111">
        <v>89</v>
      </c>
      <c r="S22" s="46">
        <v>81</v>
      </c>
      <c r="T22" s="46">
        <v>52</v>
      </c>
      <c r="U22" s="306"/>
      <c r="V22" s="370">
        <f t="shared" si="3"/>
        <v>222</v>
      </c>
      <c r="W22" s="111">
        <v>108</v>
      </c>
      <c r="X22" s="46">
        <v>67</v>
      </c>
      <c r="Y22" s="46">
        <v>52</v>
      </c>
      <c r="Z22" s="306">
        <v>43</v>
      </c>
      <c r="AA22" s="370">
        <f t="shared" si="4"/>
        <v>270</v>
      </c>
      <c r="AB22" s="107">
        <v>102</v>
      </c>
      <c r="AC22" s="3"/>
      <c r="AD22" s="3"/>
      <c r="AE22" s="143"/>
      <c r="AF22" s="370">
        <f t="shared" si="5"/>
        <v>102</v>
      </c>
      <c r="AG22" s="106"/>
      <c r="AH22" s="3"/>
      <c r="AI22" s="3"/>
      <c r="AJ22" s="143"/>
      <c r="AK22" s="364">
        <f t="shared" si="6"/>
        <v>0</v>
      </c>
      <c r="AL22" s="106"/>
      <c r="AM22" s="3"/>
      <c r="AN22" s="3"/>
      <c r="AO22" s="143"/>
      <c r="AP22" s="364">
        <f t="shared" si="7"/>
        <v>0</v>
      </c>
      <c r="AQ22" s="106">
        <v>105</v>
      </c>
      <c r="AR22" s="3"/>
      <c r="AS22" s="3"/>
      <c r="AT22" s="143"/>
      <c r="AU22" s="370">
        <f t="shared" si="8"/>
        <v>105</v>
      </c>
      <c r="AV22" s="106">
        <v>104</v>
      </c>
      <c r="AW22" s="3"/>
      <c r="AX22" s="3"/>
      <c r="AY22" s="143"/>
      <c r="AZ22" s="370">
        <f t="shared" si="9"/>
        <v>104</v>
      </c>
      <c r="BA22" s="326">
        <v>210</v>
      </c>
      <c r="BB22" s="327">
        <v>0</v>
      </c>
      <c r="BC22" s="327">
        <v>0</v>
      </c>
      <c r="BD22" s="355">
        <v>0</v>
      </c>
      <c r="BE22" s="355">
        <v>0</v>
      </c>
      <c r="BF22" s="326">
        <v>248</v>
      </c>
      <c r="BG22" s="326">
        <v>57.5</v>
      </c>
      <c r="BH22" s="234">
        <f>BG22+BF22+BC22+BB22+BA22+AZ22+AU22+AF22+AA22+V22+Q22+L22+G22</f>
        <v>1524.5</v>
      </c>
      <c r="BI22" s="130">
        <v>16</v>
      </c>
      <c r="BJ22" s="106"/>
      <c r="BK22" s="3"/>
      <c r="BL22" s="3"/>
      <c r="BM22" s="143"/>
      <c r="BN22" s="370">
        <f t="shared" si="10"/>
        <v>0</v>
      </c>
      <c r="BO22" s="45"/>
      <c r="BP22" s="46"/>
      <c r="BQ22" s="46"/>
      <c r="BR22" s="47"/>
      <c r="BS22" s="370">
        <f t="shared" si="11"/>
        <v>0</v>
      </c>
      <c r="BT22" s="45"/>
      <c r="BU22" s="46"/>
      <c r="BV22" s="46"/>
      <c r="BW22" s="47"/>
      <c r="BX22" s="375">
        <f t="shared" si="12"/>
        <v>0</v>
      </c>
      <c r="BY22" s="111"/>
      <c r="BZ22" s="46"/>
      <c r="CA22" s="46"/>
      <c r="CB22" s="306"/>
      <c r="CC22" s="370">
        <f t="shared" si="13"/>
        <v>0</v>
      </c>
      <c r="CD22" s="106"/>
      <c r="CE22" s="3"/>
      <c r="CF22" s="3"/>
      <c r="CG22" s="143"/>
      <c r="CH22" s="370">
        <f t="shared" si="14"/>
        <v>0</v>
      </c>
      <c r="CI22" s="106"/>
      <c r="CJ22" s="3"/>
      <c r="CK22" s="3"/>
      <c r="CL22" s="143"/>
      <c r="CM22" s="370">
        <f t="shared" si="15"/>
        <v>0</v>
      </c>
      <c r="CN22" s="106"/>
      <c r="CO22" s="3"/>
      <c r="CP22" s="3"/>
      <c r="CQ22" s="143"/>
      <c r="CR22" s="370">
        <f t="shared" si="16"/>
        <v>0</v>
      </c>
      <c r="CS22" s="106"/>
      <c r="CT22" s="3"/>
      <c r="CU22" s="3"/>
      <c r="CV22" s="143"/>
      <c r="CW22" s="364">
        <f t="shared" si="17"/>
        <v>0</v>
      </c>
      <c r="CX22" s="106"/>
      <c r="CY22" s="3"/>
      <c r="CZ22" s="3"/>
      <c r="DA22" s="143"/>
      <c r="DB22" s="364">
        <f t="shared" si="18"/>
        <v>0</v>
      </c>
      <c r="DC22" s="106">
        <v>103</v>
      </c>
      <c r="DD22" s="3"/>
      <c r="DE22" s="3"/>
      <c r="DF22" s="143"/>
      <c r="DG22" s="370">
        <f t="shared" si="19"/>
        <v>103</v>
      </c>
      <c r="DH22" s="326">
        <v>0</v>
      </c>
      <c r="DI22" s="326">
        <v>0</v>
      </c>
      <c r="DJ22" s="326">
        <v>0</v>
      </c>
      <c r="DK22" s="326">
        <v>0</v>
      </c>
      <c r="DL22" s="326">
        <v>0</v>
      </c>
      <c r="DM22" s="315">
        <v>0</v>
      </c>
      <c r="DN22" s="315">
        <v>0</v>
      </c>
      <c r="DO22" s="126">
        <f>DG22</f>
        <v>103</v>
      </c>
      <c r="DP22" s="399">
        <v>27</v>
      </c>
      <c r="DQ22" s="402">
        <f t="shared" si="20"/>
        <v>1627.5</v>
      </c>
      <c r="DR22" s="75">
        <v>18</v>
      </c>
    </row>
    <row r="23" spans="1:122" ht="16.5" customHeight="1" x14ac:dyDescent="0.3">
      <c r="A23" s="80">
        <v>19</v>
      </c>
      <c r="B23" s="66" t="s">
        <v>85</v>
      </c>
      <c r="C23" s="48">
        <v>91</v>
      </c>
      <c r="D23" s="49"/>
      <c r="E23" s="49"/>
      <c r="F23" s="50"/>
      <c r="G23" s="374">
        <f t="shared" si="0"/>
        <v>91</v>
      </c>
      <c r="H23" s="45"/>
      <c r="I23" s="46"/>
      <c r="J23" s="46"/>
      <c r="K23" s="47"/>
      <c r="L23" s="372">
        <f t="shared" si="1"/>
        <v>0</v>
      </c>
      <c r="M23" s="45">
        <v>103</v>
      </c>
      <c r="N23" s="46"/>
      <c r="O23" s="46"/>
      <c r="P23" s="47"/>
      <c r="Q23" s="375">
        <f t="shared" si="2"/>
        <v>103</v>
      </c>
      <c r="R23" s="111">
        <v>82</v>
      </c>
      <c r="S23" s="46">
        <v>60</v>
      </c>
      <c r="T23" s="46"/>
      <c r="U23" s="306"/>
      <c r="V23" s="370">
        <f t="shared" si="3"/>
        <v>142</v>
      </c>
      <c r="W23" s="111">
        <v>62</v>
      </c>
      <c r="X23" s="46">
        <v>50</v>
      </c>
      <c r="Y23" s="46"/>
      <c r="Z23" s="306"/>
      <c r="AA23" s="370">
        <f t="shared" si="4"/>
        <v>112</v>
      </c>
      <c r="AB23" s="113"/>
      <c r="AC23" s="49"/>
      <c r="AD23" s="49"/>
      <c r="AE23" s="308"/>
      <c r="AF23" s="364">
        <f t="shared" si="5"/>
        <v>0</v>
      </c>
      <c r="AG23" s="113"/>
      <c r="AH23" s="49"/>
      <c r="AI23" s="49"/>
      <c r="AJ23" s="308"/>
      <c r="AK23" s="364">
        <f t="shared" si="6"/>
        <v>0</v>
      </c>
      <c r="AL23" s="113">
        <v>107</v>
      </c>
      <c r="AM23" s="49"/>
      <c r="AN23" s="49"/>
      <c r="AO23" s="308"/>
      <c r="AP23" s="370">
        <f t="shared" si="7"/>
        <v>107</v>
      </c>
      <c r="AQ23" s="113">
        <v>113</v>
      </c>
      <c r="AR23" s="49">
        <v>110</v>
      </c>
      <c r="AS23" s="49"/>
      <c r="AT23" s="308"/>
      <c r="AU23" s="370">
        <f t="shared" si="8"/>
        <v>223</v>
      </c>
      <c r="AV23" s="113"/>
      <c r="AW23" s="49"/>
      <c r="AX23" s="49"/>
      <c r="AY23" s="308"/>
      <c r="AZ23" s="370">
        <f t="shared" si="9"/>
        <v>0</v>
      </c>
      <c r="BA23" s="383">
        <v>95</v>
      </c>
      <c r="BB23" s="327">
        <v>0</v>
      </c>
      <c r="BC23" s="327">
        <v>0</v>
      </c>
      <c r="BD23" s="327">
        <v>0</v>
      </c>
      <c r="BE23" s="383">
        <v>100</v>
      </c>
      <c r="BF23" s="355">
        <v>0</v>
      </c>
      <c r="BG23" s="355">
        <v>0</v>
      </c>
      <c r="BH23" s="135">
        <f>BE23+BA23+AU23+AP23+AA23+V23+Q23+L23+G23</f>
        <v>973</v>
      </c>
      <c r="BI23" s="130">
        <v>20</v>
      </c>
      <c r="BJ23" s="113"/>
      <c r="BK23" s="49"/>
      <c r="BL23" s="49"/>
      <c r="BM23" s="308"/>
      <c r="BN23" s="370">
        <f t="shared" si="10"/>
        <v>0</v>
      </c>
      <c r="BO23" s="45">
        <v>71</v>
      </c>
      <c r="BP23" s="46"/>
      <c r="BQ23" s="46"/>
      <c r="BR23" s="47"/>
      <c r="BS23" s="370">
        <f t="shared" si="11"/>
        <v>71</v>
      </c>
      <c r="BT23" s="45"/>
      <c r="BU23" s="46"/>
      <c r="BV23" s="46"/>
      <c r="BW23" s="47"/>
      <c r="BX23" s="375">
        <f t="shared" si="12"/>
        <v>0</v>
      </c>
      <c r="BY23" s="111">
        <v>113</v>
      </c>
      <c r="BZ23" s="46"/>
      <c r="CA23" s="46"/>
      <c r="CB23" s="306"/>
      <c r="CC23" s="370">
        <f t="shared" si="13"/>
        <v>113</v>
      </c>
      <c r="CD23" s="113">
        <v>84</v>
      </c>
      <c r="CE23" s="49"/>
      <c r="CF23" s="49"/>
      <c r="CG23" s="308"/>
      <c r="CH23" s="370">
        <f t="shared" si="14"/>
        <v>84</v>
      </c>
      <c r="CI23" s="113">
        <v>78</v>
      </c>
      <c r="CJ23" s="49"/>
      <c r="CK23" s="49"/>
      <c r="CL23" s="308"/>
      <c r="CM23" s="370">
        <f t="shared" si="15"/>
        <v>78</v>
      </c>
      <c r="CN23" s="113"/>
      <c r="CO23" s="49"/>
      <c r="CP23" s="49"/>
      <c r="CQ23" s="308"/>
      <c r="CR23" s="370">
        <f t="shared" si="16"/>
        <v>0</v>
      </c>
      <c r="CS23" s="113"/>
      <c r="CT23" s="49"/>
      <c r="CU23" s="49"/>
      <c r="CV23" s="308"/>
      <c r="CW23" s="364">
        <f t="shared" si="17"/>
        <v>0</v>
      </c>
      <c r="CX23" s="113"/>
      <c r="CY23" s="49"/>
      <c r="CZ23" s="49"/>
      <c r="DA23" s="308"/>
      <c r="DB23" s="364">
        <f t="shared" si="18"/>
        <v>0</v>
      </c>
      <c r="DC23" s="113"/>
      <c r="DD23" s="49"/>
      <c r="DE23" s="49"/>
      <c r="DF23" s="308"/>
      <c r="DG23" s="370">
        <f t="shared" si="19"/>
        <v>0</v>
      </c>
      <c r="DH23" s="326">
        <v>0</v>
      </c>
      <c r="DI23" s="326">
        <v>0</v>
      </c>
      <c r="DJ23" s="326">
        <v>0</v>
      </c>
      <c r="DK23" s="326">
        <v>0</v>
      </c>
      <c r="DL23" s="383">
        <v>100</v>
      </c>
      <c r="DM23" s="315">
        <v>0</v>
      </c>
      <c r="DN23" s="315">
        <v>0</v>
      </c>
      <c r="DO23" s="126">
        <f>DL23+CM23+CH23+CC23+BS23</f>
        <v>446</v>
      </c>
      <c r="DP23" s="399">
        <v>19</v>
      </c>
      <c r="DQ23" s="402">
        <f t="shared" si="20"/>
        <v>1419</v>
      </c>
      <c r="DR23" s="75">
        <v>19</v>
      </c>
    </row>
    <row r="24" spans="1:122" ht="16.5" customHeight="1" x14ac:dyDescent="0.3">
      <c r="A24" s="80">
        <v>20</v>
      </c>
      <c r="B24" s="66" t="s">
        <v>130</v>
      </c>
      <c r="C24" s="5">
        <v>68.5</v>
      </c>
      <c r="D24" s="3">
        <v>55.5</v>
      </c>
      <c r="E24" s="3"/>
      <c r="F24" s="6"/>
      <c r="G24" s="374">
        <f t="shared" si="0"/>
        <v>124</v>
      </c>
      <c r="H24" s="45">
        <v>51.5</v>
      </c>
      <c r="I24" s="46">
        <v>81</v>
      </c>
      <c r="J24" s="46">
        <v>40</v>
      </c>
      <c r="K24" s="47"/>
      <c r="L24" s="372">
        <f t="shared" si="1"/>
        <v>172.5</v>
      </c>
      <c r="M24" s="45">
        <v>71.5</v>
      </c>
      <c r="N24" s="46"/>
      <c r="O24" s="46"/>
      <c r="P24" s="47"/>
      <c r="Q24" s="375">
        <f t="shared" si="2"/>
        <v>71.5</v>
      </c>
      <c r="R24" s="111">
        <v>72.5</v>
      </c>
      <c r="S24" s="46">
        <v>55.5</v>
      </c>
      <c r="T24" s="46"/>
      <c r="U24" s="306"/>
      <c r="V24" s="370">
        <f t="shared" si="3"/>
        <v>128</v>
      </c>
      <c r="W24" s="111">
        <v>47</v>
      </c>
      <c r="X24" s="46">
        <v>44.5</v>
      </c>
      <c r="Y24" s="46"/>
      <c r="Z24" s="306"/>
      <c r="AA24" s="370">
        <f t="shared" si="4"/>
        <v>91.5</v>
      </c>
      <c r="AB24" s="106">
        <v>59</v>
      </c>
      <c r="AC24" s="3">
        <v>52</v>
      </c>
      <c r="AD24" s="3"/>
      <c r="AE24" s="143"/>
      <c r="AF24" s="370">
        <f t="shared" si="5"/>
        <v>111</v>
      </c>
      <c r="AG24" s="106">
        <v>62</v>
      </c>
      <c r="AH24" s="3"/>
      <c r="AI24" s="3"/>
      <c r="AJ24" s="143"/>
      <c r="AK24" s="370">
        <f t="shared" si="6"/>
        <v>62</v>
      </c>
      <c r="AL24" s="106">
        <v>61</v>
      </c>
      <c r="AM24" s="3"/>
      <c r="AN24" s="3"/>
      <c r="AO24" s="143"/>
      <c r="AP24" s="370">
        <f t="shared" si="7"/>
        <v>61</v>
      </c>
      <c r="AQ24" s="106"/>
      <c r="AR24" s="3"/>
      <c r="AS24" s="3"/>
      <c r="AT24" s="143"/>
      <c r="AU24" s="364">
        <f t="shared" si="8"/>
        <v>0</v>
      </c>
      <c r="AV24" s="106"/>
      <c r="AW24" s="3"/>
      <c r="AX24" s="3"/>
      <c r="AY24" s="143"/>
      <c r="AZ24" s="364">
        <f t="shared" si="9"/>
        <v>0</v>
      </c>
      <c r="BA24" s="327">
        <v>0</v>
      </c>
      <c r="BB24" s="382">
        <v>77.5</v>
      </c>
      <c r="BC24" s="327">
        <v>0</v>
      </c>
      <c r="BD24" s="327">
        <v>0</v>
      </c>
      <c r="BE24" s="355">
        <v>0</v>
      </c>
      <c r="BF24" s="355">
        <v>0</v>
      </c>
      <c r="BG24" s="326">
        <v>82.5</v>
      </c>
      <c r="BH24" s="234">
        <f>BG24+BD24+BC24+BB24+BA24+AP24+AK24+AF24+AA24+V24+Q24+L24+G24</f>
        <v>981.5</v>
      </c>
      <c r="BI24" s="130">
        <v>19</v>
      </c>
      <c r="BJ24" s="111">
        <v>89</v>
      </c>
      <c r="BK24" s="46"/>
      <c r="BL24" s="46"/>
      <c r="BM24" s="306"/>
      <c r="BN24" s="370">
        <f t="shared" si="10"/>
        <v>89</v>
      </c>
      <c r="BO24" s="45">
        <v>118</v>
      </c>
      <c r="BP24" s="46"/>
      <c r="BQ24" s="46"/>
      <c r="BR24" s="47"/>
      <c r="BS24" s="370">
        <f t="shared" si="11"/>
        <v>118</v>
      </c>
      <c r="BT24" s="45"/>
      <c r="BU24" s="46"/>
      <c r="BV24" s="46"/>
      <c r="BW24" s="47"/>
      <c r="BX24" s="375">
        <f t="shared" si="12"/>
        <v>0</v>
      </c>
      <c r="BY24" s="111"/>
      <c r="BZ24" s="46"/>
      <c r="CA24" s="46"/>
      <c r="CB24" s="306"/>
      <c r="CC24" s="370">
        <f t="shared" si="13"/>
        <v>0</v>
      </c>
      <c r="CD24" s="111"/>
      <c r="CE24" s="46"/>
      <c r="CF24" s="46"/>
      <c r="CG24" s="306"/>
      <c r="CH24" s="370">
        <f t="shared" si="14"/>
        <v>0</v>
      </c>
      <c r="CI24" s="111"/>
      <c r="CJ24" s="46"/>
      <c r="CK24" s="46"/>
      <c r="CL24" s="306"/>
      <c r="CM24" s="370">
        <f t="shared" si="15"/>
        <v>0</v>
      </c>
      <c r="CN24" s="111"/>
      <c r="CO24" s="46"/>
      <c r="CP24" s="46"/>
      <c r="CQ24" s="306"/>
      <c r="CR24" s="370">
        <f t="shared" si="16"/>
        <v>0</v>
      </c>
      <c r="CS24" s="111"/>
      <c r="CT24" s="46"/>
      <c r="CU24" s="46"/>
      <c r="CV24" s="306"/>
      <c r="CW24" s="370">
        <f t="shared" si="17"/>
        <v>0</v>
      </c>
      <c r="CX24" s="111"/>
      <c r="CY24" s="46"/>
      <c r="CZ24" s="46"/>
      <c r="DA24" s="306"/>
      <c r="DB24" s="364">
        <f t="shared" si="18"/>
        <v>0</v>
      </c>
      <c r="DC24" s="111"/>
      <c r="DD24" s="46"/>
      <c r="DE24" s="46"/>
      <c r="DF24" s="306"/>
      <c r="DG24" s="364">
        <f t="shared" si="19"/>
        <v>0</v>
      </c>
      <c r="DH24" s="323">
        <v>0</v>
      </c>
      <c r="DI24" s="333">
        <v>57.5</v>
      </c>
      <c r="DJ24" s="326">
        <v>0</v>
      </c>
      <c r="DK24" s="326">
        <v>0</v>
      </c>
      <c r="DL24" s="326">
        <v>0</v>
      </c>
      <c r="DM24" s="315">
        <v>0</v>
      </c>
      <c r="DN24" s="315">
        <v>0</v>
      </c>
      <c r="DO24" s="126">
        <f>DI24+BS24+BN24</f>
        <v>264.5</v>
      </c>
      <c r="DP24" s="399">
        <v>22</v>
      </c>
      <c r="DQ24" s="402">
        <f t="shared" si="20"/>
        <v>1246</v>
      </c>
      <c r="DR24" s="75">
        <v>20</v>
      </c>
    </row>
    <row r="25" spans="1:122" ht="16.5" customHeight="1" x14ac:dyDescent="0.3">
      <c r="A25" s="80">
        <v>21</v>
      </c>
      <c r="B25" s="68" t="s">
        <v>40</v>
      </c>
      <c r="C25" s="48"/>
      <c r="D25" s="49"/>
      <c r="E25" s="49"/>
      <c r="F25" s="50"/>
      <c r="G25" s="374">
        <f t="shared" si="0"/>
        <v>0</v>
      </c>
      <c r="H25" s="45"/>
      <c r="I25" s="46"/>
      <c r="J25" s="46"/>
      <c r="K25" s="47"/>
      <c r="L25" s="372">
        <f t="shared" si="1"/>
        <v>0</v>
      </c>
      <c r="M25" s="45"/>
      <c r="N25" s="46"/>
      <c r="O25" s="46"/>
      <c r="P25" s="47"/>
      <c r="Q25" s="375">
        <f t="shared" si="2"/>
        <v>0</v>
      </c>
      <c r="R25" s="111"/>
      <c r="S25" s="46"/>
      <c r="T25" s="46"/>
      <c r="U25" s="306"/>
      <c r="V25" s="370">
        <f t="shared" si="3"/>
        <v>0</v>
      </c>
      <c r="W25" s="111"/>
      <c r="X25" s="46"/>
      <c r="Y25" s="46"/>
      <c r="Z25" s="306"/>
      <c r="AA25" s="370">
        <f t="shared" si="4"/>
        <v>0</v>
      </c>
      <c r="AB25" s="113"/>
      <c r="AC25" s="49"/>
      <c r="AD25" s="49"/>
      <c r="AE25" s="308"/>
      <c r="AF25" s="370">
        <f t="shared" si="5"/>
        <v>0</v>
      </c>
      <c r="AG25" s="113"/>
      <c r="AH25" s="49"/>
      <c r="AI25" s="49"/>
      <c r="AJ25" s="308"/>
      <c r="AK25" s="370">
        <f t="shared" si="6"/>
        <v>0</v>
      </c>
      <c r="AL25" s="113"/>
      <c r="AM25" s="49"/>
      <c r="AN25" s="49"/>
      <c r="AO25" s="308" t="s">
        <v>149</v>
      </c>
      <c r="AP25" s="370" t="e">
        <f t="shared" si="7"/>
        <v>#VALUE!</v>
      </c>
      <c r="AQ25" s="113"/>
      <c r="AR25" s="49"/>
      <c r="AS25" s="49"/>
      <c r="AT25" s="308"/>
      <c r="AU25" s="364">
        <f t="shared" si="8"/>
        <v>0</v>
      </c>
      <c r="AV25" s="113"/>
      <c r="AW25" s="49"/>
      <c r="AX25" s="49"/>
      <c r="AY25" s="308"/>
      <c r="AZ25" s="364">
        <f t="shared" si="9"/>
        <v>0</v>
      </c>
      <c r="BA25" s="327">
        <v>0</v>
      </c>
      <c r="BB25" s="327">
        <v>0</v>
      </c>
      <c r="BC25" s="327">
        <v>0</v>
      </c>
      <c r="BD25" s="327">
        <v>0</v>
      </c>
      <c r="BE25" s="327">
        <v>0</v>
      </c>
      <c r="BF25" s="355">
        <v>0</v>
      </c>
      <c r="BG25" s="355">
        <v>0</v>
      </c>
      <c r="BH25" s="234">
        <v>0</v>
      </c>
      <c r="BI25" s="130">
        <v>34</v>
      </c>
      <c r="BJ25" s="105">
        <v>100</v>
      </c>
      <c r="BK25" s="33"/>
      <c r="BL25" s="33"/>
      <c r="BM25" s="144"/>
      <c r="BN25" s="370">
        <f t="shared" si="10"/>
        <v>100</v>
      </c>
      <c r="BO25" s="45"/>
      <c r="BP25" s="46"/>
      <c r="BQ25" s="46"/>
      <c r="BR25" s="47"/>
      <c r="BS25" s="364">
        <f t="shared" si="11"/>
        <v>0</v>
      </c>
      <c r="BT25" s="45">
        <v>108</v>
      </c>
      <c r="BU25" s="46"/>
      <c r="BV25" s="46"/>
      <c r="BW25" s="47"/>
      <c r="BX25" s="375">
        <f t="shared" si="12"/>
        <v>108</v>
      </c>
      <c r="BY25" s="111">
        <v>95</v>
      </c>
      <c r="BZ25" s="46"/>
      <c r="CA25" s="46"/>
      <c r="CB25" s="306"/>
      <c r="CC25" s="370">
        <f t="shared" si="13"/>
        <v>95</v>
      </c>
      <c r="CD25" s="105">
        <v>110</v>
      </c>
      <c r="CE25" s="33"/>
      <c r="CF25" s="33"/>
      <c r="CG25" s="144"/>
      <c r="CH25" s="370">
        <f t="shared" si="14"/>
        <v>110</v>
      </c>
      <c r="CI25" s="105">
        <v>115</v>
      </c>
      <c r="CJ25" s="33"/>
      <c r="CK25" s="33"/>
      <c r="CL25" s="144"/>
      <c r="CM25" s="370">
        <f t="shared" si="15"/>
        <v>115</v>
      </c>
      <c r="CN25" s="105">
        <v>112</v>
      </c>
      <c r="CO25" s="33"/>
      <c r="CP25" s="33"/>
      <c r="CQ25" s="144"/>
      <c r="CR25" s="370">
        <f t="shared" si="16"/>
        <v>112</v>
      </c>
      <c r="CS25" s="105">
        <v>128</v>
      </c>
      <c r="CT25" s="33"/>
      <c r="CU25" s="33"/>
      <c r="CV25" s="144"/>
      <c r="CW25" s="370">
        <f t="shared" si="17"/>
        <v>128</v>
      </c>
      <c r="CX25" s="105">
        <v>150</v>
      </c>
      <c r="CY25" s="33"/>
      <c r="CZ25" s="33"/>
      <c r="DA25" s="144"/>
      <c r="DB25" s="370">
        <f t="shared" si="18"/>
        <v>150</v>
      </c>
      <c r="DC25" s="105"/>
      <c r="DD25" s="33"/>
      <c r="DE25" s="33"/>
      <c r="DF25" s="144"/>
      <c r="DG25" s="364">
        <f t="shared" si="19"/>
        <v>0</v>
      </c>
      <c r="DH25" s="327">
        <v>82.5</v>
      </c>
      <c r="DI25" s="326">
        <v>0</v>
      </c>
      <c r="DJ25" s="327">
        <v>72.5</v>
      </c>
      <c r="DK25" s="327">
        <v>0</v>
      </c>
      <c r="DL25" s="327">
        <v>145</v>
      </c>
      <c r="DM25" s="315">
        <v>0</v>
      </c>
      <c r="DN25" s="315">
        <v>0</v>
      </c>
      <c r="DO25" s="126">
        <f>DL25+DJ25+DH25+DB25+CW25+CR25+CM25+CH25+CC25+BX25+BN25</f>
        <v>1218</v>
      </c>
      <c r="DP25" s="399">
        <v>12</v>
      </c>
      <c r="DQ25" s="402">
        <f t="shared" si="20"/>
        <v>1218</v>
      </c>
      <c r="DR25" s="75">
        <v>21</v>
      </c>
    </row>
    <row r="26" spans="1:122" ht="16.5" customHeight="1" x14ac:dyDescent="0.3">
      <c r="A26" s="80">
        <v>22</v>
      </c>
      <c r="B26" s="68" t="s">
        <v>39</v>
      </c>
      <c r="C26" s="115">
        <v>120</v>
      </c>
      <c r="D26" s="49">
        <v>90</v>
      </c>
      <c r="E26" s="49"/>
      <c r="F26" s="50"/>
      <c r="G26" s="374">
        <f t="shared" si="0"/>
        <v>210</v>
      </c>
      <c r="H26" s="45">
        <v>88</v>
      </c>
      <c r="I26" s="46">
        <v>63</v>
      </c>
      <c r="J26" s="46"/>
      <c r="K26" s="47"/>
      <c r="L26" s="372">
        <f t="shared" si="1"/>
        <v>151</v>
      </c>
      <c r="M26" s="45">
        <v>64</v>
      </c>
      <c r="N26" s="46">
        <v>104</v>
      </c>
      <c r="O26" s="46"/>
      <c r="P26" s="47"/>
      <c r="Q26" s="375">
        <f t="shared" si="2"/>
        <v>168</v>
      </c>
      <c r="R26" s="111">
        <v>67</v>
      </c>
      <c r="S26" s="46">
        <v>63</v>
      </c>
      <c r="T26" s="46"/>
      <c r="U26" s="306"/>
      <c r="V26" s="370">
        <f t="shared" si="3"/>
        <v>130</v>
      </c>
      <c r="W26" s="111">
        <v>55.5</v>
      </c>
      <c r="X26" s="46">
        <v>48</v>
      </c>
      <c r="Y26" s="46"/>
      <c r="Z26" s="306"/>
      <c r="AA26" s="370">
        <f t="shared" si="4"/>
        <v>103.5</v>
      </c>
      <c r="AB26" s="118">
        <v>40</v>
      </c>
      <c r="AC26" s="49"/>
      <c r="AD26" s="49"/>
      <c r="AE26" s="308"/>
      <c r="AF26" s="370">
        <f t="shared" si="5"/>
        <v>40</v>
      </c>
      <c r="AG26" s="113">
        <v>50.5</v>
      </c>
      <c r="AH26" s="49"/>
      <c r="AI26" s="49"/>
      <c r="AJ26" s="308"/>
      <c r="AK26" s="370">
        <f t="shared" si="6"/>
        <v>50.5</v>
      </c>
      <c r="AL26" s="113"/>
      <c r="AM26" s="49"/>
      <c r="AN26" s="49"/>
      <c r="AO26" s="308"/>
      <c r="AP26" s="364">
        <f t="shared" si="7"/>
        <v>0</v>
      </c>
      <c r="AQ26" s="113"/>
      <c r="AR26" s="49"/>
      <c r="AS26" s="49"/>
      <c r="AT26" s="308"/>
      <c r="AU26" s="364">
        <f t="shared" si="8"/>
        <v>0</v>
      </c>
      <c r="AV26" s="113">
        <v>53.5</v>
      </c>
      <c r="AW26" s="49"/>
      <c r="AX26" s="49"/>
      <c r="AY26" s="308"/>
      <c r="AZ26" s="370">
        <f t="shared" si="9"/>
        <v>53.5</v>
      </c>
      <c r="BA26" s="327">
        <v>0</v>
      </c>
      <c r="BB26" s="327">
        <v>0</v>
      </c>
      <c r="BC26" s="355">
        <v>0</v>
      </c>
      <c r="BD26" s="355">
        <v>0</v>
      </c>
      <c r="BE26" s="383">
        <v>80</v>
      </c>
      <c r="BF26" s="383">
        <v>62</v>
      </c>
      <c r="BG26" s="383">
        <v>57.5</v>
      </c>
      <c r="BH26" s="234">
        <f>BG26+BF26+BE26+AZ26+AK26+AF26+AA26+V26+Q26+L26+G26</f>
        <v>1106</v>
      </c>
      <c r="BI26" s="130">
        <v>18</v>
      </c>
      <c r="BJ26" s="106"/>
      <c r="BK26" s="3"/>
      <c r="BL26" s="3"/>
      <c r="BM26" s="143"/>
      <c r="BN26" s="370">
        <f t="shared" si="10"/>
        <v>0</v>
      </c>
      <c r="BO26" s="45"/>
      <c r="BP26" s="46"/>
      <c r="BQ26" s="46"/>
      <c r="BR26" s="47"/>
      <c r="BS26" s="370">
        <f t="shared" si="11"/>
        <v>0</v>
      </c>
      <c r="BT26" s="45"/>
      <c r="BU26" s="46"/>
      <c r="BV26" s="46"/>
      <c r="BW26" s="47"/>
      <c r="BX26" s="375">
        <f t="shared" si="12"/>
        <v>0</v>
      </c>
      <c r="BY26" s="111"/>
      <c r="BZ26" s="46"/>
      <c r="CA26" s="46"/>
      <c r="CB26" s="306"/>
      <c r="CC26" s="370">
        <f t="shared" si="13"/>
        <v>0</v>
      </c>
      <c r="CD26" s="106"/>
      <c r="CE26" s="3"/>
      <c r="CF26" s="3"/>
      <c r="CG26" s="143"/>
      <c r="CH26" s="370">
        <f t="shared" si="14"/>
        <v>0</v>
      </c>
      <c r="CI26" s="106"/>
      <c r="CJ26" s="3"/>
      <c r="CK26" s="3"/>
      <c r="CL26" s="143"/>
      <c r="CM26" s="370">
        <f t="shared" si="15"/>
        <v>0</v>
      </c>
      <c r="CN26" s="106"/>
      <c r="CO26" s="3"/>
      <c r="CP26" s="3"/>
      <c r="CQ26" s="143"/>
      <c r="CR26" s="370">
        <f t="shared" si="16"/>
        <v>0</v>
      </c>
      <c r="CS26" s="106"/>
      <c r="CT26" s="3"/>
      <c r="CU26" s="114"/>
      <c r="CV26" s="143"/>
      <c r="CW26" s="364">
        <f t="shared" si="17"/>
        <v>0</v>
      </c>
      <c r="CX26" s="106"/>
      <c r="CY26" s="3"/>
      <c r="CZ26" s="3"/>
      <c r="DA26" s="143"/>
      <c r="DB26" s="364">
        <f t="shared" si="18"/>
        <v>0</v>
      </c>
      <c r="DC26" s="106"/>
      <c r="DD26" s="3"/>
      <c r="DE26" s="3"/>
      <c r="DF26" s="143"/>
      <c r="DG26" s="370">
        <f t="shared" si="19"/>
        <v>0</v>
      </c>
      <c r="DH26" s="326">
        <v>0</v>
      </c>
      <c r="DI26" s="326">
        <v>0</v>
      </c>
      <c r="DJ26" s="326">
        <v>0</v>
      </c>
      <c r="DK26" s="326">
        <v>0</v>
      </c>
      <c r="DL26" s="326">
        <v>0</v>
      </c>
      <c r="DM26" s="315">
        <v>0</v>
      </c>
      <c r="DN26" s="315">
        <v>0</v>
      </c>
      <c r="DO26" s="126">
        <v>0</v>
      </c>
      <c r="DP26" s="399">
        <v>30</v>
      </c>
      <c r="DQ26" s="402">
        <f t="shared" si="20"/>
        <v>1106</v>
      </c>
      <c r="DR26" s="75">
        <v>22</v>
      </c>
    </row>
    <row r="27" spans="1:122" ht="16.5" customHeight="1" x14ac:dyDescent="0.3">
      <c r="A27" s="80">
        <v>23</v>
      </c>
      <c r="B27" s="65" t="s">
        <v>12</v>
      </c>
      <c r="C27" s="5"/>
      <c r="D27" s="3"/>
      <c r="E27" s="3"/>
      <c r="F27" s="6"/>
      <c r="G27" s="374">
        <f t="shared" si="0"/>
        <v>0</v>
      </c>
      <c r="H27" s="45">
        <v>53</v>
      </c>
      <c r="I27" s="46"/>
      <c r="J27" s="46"/>
      <c r="K27" s="47"/>
      <c r="L27" s="372">
        <f t="shared" si="1"/>
        <v>53</v>
      </c>
      <c r="M27" s="45"/>
      <c r="N27" s="46"/>
      <c r="O27" s="46"/>
      <c r="P27" s="47"/>
      <c r="Q27" s="375">
        <f t="shared" si="2"/>
        <v>0</v>
      </c>
      <c r="R27" s="111">
        <v>73</v>
      </c>
      <c r="S27" s="46">
        <v>55</v>
      </c>
      <c r="T27" s="46">
        <v>47</v>
      </c>
      <c r="U27" s="306"/>
      <c r="V27" s="370">
        <f t="shared" si="3"/>
        <v>175</v>
      </c>
      <c r="W27" s="111">
        <v>56</v>
      </c>
      <c r="X27" s="46">
        <v>44</v>
      </c>
      <c r="Y27" s="46">
        <v>39</v>
      </c>
      <c r="Z27" s="306"/>
      <c r="AA27" s="370">
        <f t="shared" si="4"/>
        <v>139</v>
      </c>
      <c r="AB27" s="106"/>
      <c r="AC27" s="3"/>
      <c r="AD27" s="3"/>
      <c r="AE27" s="143"/>
      <c r="AF27" s="370">
        <f t="shared" si="5"/>
        <v>0</v>
      </c>
      <c r="AG27" s="106"/>
      <c r="AH27" s="3"/>
      <c r="AI27" s="3"/>
      <c r="AJ27" s="143"/>
      <c r="AK27" s="364">
        <f t="shared" si="6"/>
        <v>0</v>
      </c>
      <c r="AL27" s="106"/>
      <c r="AM27" s="3"/>
      <c r="AN27" s="3"/>
      <c r="AO27" s="143"/>
      <c r="AP27" s="364">
        <f t="shared" si="7"/>
        <v>0</v>
      </c>
      <c r="AQ27" s="106"/>
      <c r="AR27" s="3"/>
      <c r="AS27" s="3"/>
      <c r="AT27" s="143"/>
      <c r="AU27" s="370">
        <f t="shared" si="8"/>
        <v>0</v>
      </c>
      <c r="AV27" s="106"/>
      <c r="AW27" s="3"/>
      <c r="AX27" s="3"/>
      <c r="AY27" s="143"/>
      <c r="AZ27" s="370">
        <f t="shared" si="9"/>
        <v>0</v>
      </c>
      <c r="BA27" s="327">
        <v>0</v>
      </c>
      <c r="BB27" s="326">
        <v>52.5</v>
      </c>
      <c r="BC27" s="327">
        <v>0</v>
      </c>
      <c r="BD27" s="327">
        <v>0</v>
      </c>
      <c r="BE27" s="327">
        <v>0</v>
      </c>
      <c r="BF27" s="355">
        <v>0</v>
      </c>
      <c r="BG27" s="355">
        <v>0</v>
      </c>
      <c r="BH27" s="234">
        <f>BE27+BD27+BC27+BB27+BA27+AZ27+AU27+AF27+AA27+V27+Q27+L27+G27</f>
        <v>419.5</v>
      </c>
      <c r="BI27" s="130">
        <v>24</v>
      </c>
      <c r="BJ27" s="106"/>
      <c r="BK27" s="3"/>
      <c r="BL27" s="3"/>
      <c r="BM27" s="143"/>
      <c r="BN27" s="370">
        <f t="shared" si="10"/>
        <v>0</v>
      </c>
      <c r="BO27" s="45">
        <v>92</v>
      </c>
      <c r="BP27" s="46"/>
      <c r="BQ27" s="46"/>
      <c r="BR27" s="47"/>
      <c r="BS27" s="370">
        <f t="shared" si="11"/>
        <v>92</v>
      </c>
      <c r="BT27" s="45"/>
      <c r="BU27" s="46"/>
      <c r="BV27" s="46"/>
      <c r="BW27" s="47"/>
      <c r="BX27" s="375">
        <f t="shared" si="12"/>
        <v>0</v>
      </c>
      <c r="BY27" s="111">
        <v>101</v>
      </c>
      <c r="BZ27" s="46"/>
      <c r="CA27" s="46"/>
      <c r="CB27" s="306"/>
      <c r="CC27" s="370">
        <f t="shared" si="13"/>
        <v>101</v>
      </c>
      <c r="CD27" s="106">
        <v>114</v>
      </c>
      <c r="CE27" s="3"/>
      <c r="CF27" s="3"/>
      <c r="CG27" s="143"/>
      <c r="CH27" s="370">
        <f t="shared" si="14"/>
        <v>114</v>
      </c>
      <c r="CI27" s="106">
        <v>100</v>
      </c>
      <c r="CJ27" s="3"/>
      <c r="CK27" s="3"/>
      <c r="CL27" s="143"/>
      <c r="CM27" s="370">
        <f t="shared" si="15"/>
        <v>100</v>
      </c>
      <c r="CN27" s="106">
        <v>104</v>
      </c>
      <c r="CO27" s="3"/>
      <c r="CP27" s="3"/>
      <c r="CQ27" s="143"/>
      <c r="CR27" s="370">
        <f t="shared" si="16"/>
        <v>104</v>
      </c>
      <c r="CS27" s="106"/>
      <c r="CT27" s="3"/>
      <c r="CU27" s="3"/>
      <c r="CV27" s="143"/>
      <c r="CW27" s="364">
        <f t="shared" si="17"/>
        <v>0</v>
      </c>
      <c r="CX27" s="106"/>
      <c r="CY27" s="3"/>
      <c r="CZ27" s="3"/>
      <c r="DA27" s="143"/>
      <c r="DB27" s="364">
        <f t="shared" si="18"/>
        <v>0</v>
      </c>
      <c r="DC27" s="106"/>
      <c r="DD27" s="3"/>
      <c r="DE27" s="3"/>
      <c r="DF27" s="143"/>
      <c r="DG27" s="370">
        <f t="shared" si="19"/>
        <v>0</v>
      </c>
      <c r="DH27" s="382">
        <v>82.5</v>
      </c>
      <c r="DI27" s="326">
        <v>0</v>
      </c>
      <c r="DJ27" s="326">
        <v>0</v>
      </c>
      <c r="DK27" s="326">
        <v>0</v>
      </c>
      <c r="DL27" s="326">
        <v>0</v>
      </c>
      <c r="DM27" s="315">
        <v>0</v>
      </c>
      <c r="DN27" s="315">
        <v>0</v>
      </c>
      <c r="DO27" s="126">
        <f>DH27+CR27+CM27+CH27+CC27+BS27</f>
        <v>593.5</v>
      </c>
      <c r="DP27" s="399">
        <v>17</v>
      </c>
      <c r="DQ27" s="402">
        <f t="shared" si="20"/>
        <v>1013</v>
      </c>
      <c r="DR27" s="75">
        <v>23</v>
      </c>
    </row>
    <row r="28" spans="1:122" ht="16.5" customHeight="1" x14ac:dyDescent="0.3">
      <c r="A28" s="80">
        <v>24</v>
      </c>
      <c r="B28" s="65" t="s">
        <v>14</v>
      </c>
      <c r="C28" s="5"/>
      <c r="D28" s="3"/>
      <c r="E28" s="3"/>
      <c r="F28" s="6"/>
      <c r="G28" s="374">
        <f t="shared" si="0"/>
        <v>0</v>
      </c>
      <c r="H28" s="45"/>
      <c r="I28" s="46"/>
      <c r="J28" s="46"/>
      <c r="K28" s="47"/>
      <c r="L28" s="372">
        <f t="shared" si="1"/>
        <v>0</v>
      </c>
      <c r="M28" s="45"/>
      <c r="N28" s="46"/>
      <c r="O28" s="46"/>
      <c r="P28" s="47"/>
      <c r="Q28" s="375">
        <f t="shared" si="2"/>
        <v>0</v>
      </c>
      <c r="R28" s="111"/>
      <c r="S28" s="46"/>
      <c r="T28" s="46"/>
      <c r="U28" s="306"/>
      <c r="V28" s="370">
        <f t="shared" si="3"/>
        <v>0</v>
      </c>
      <c r="W28" s="111"/>
      <c r="X28" s="46"/>
      <c r="Y28" s="46"/>
      <c r="Z28" s="306"/>
      <c r="AA28" s="370">
        <f t="shared" si="4"/>
        <v>0</v>
      </c>
      <c r="AB28" s="106"/>
      <c r="AC28" s="3"/>
      <c r="AD28" s="3"/>
      <c r="AE28" s="143"/>
      <c r="AF28" s="370">
        <f t="shared" si="5"/>
        <v>0</v>
      </c>
      <c r="AG28" s="106"/>
      <c r="AH28" s="3"/>
      <c r="AI28" s="3"/>
      <c r="AJ28" s="143"/>
      <c r="AK28" s="364">
        <f t="shared" si="6"/>
        <v>0</v>
      </c>
      <c r="AL28" s="106"/>
      <c r="AM28" s="3"/>
      <c r="AN28" s="3"/>
      <c r="AO28" s="143"/>
      <c r="AP28" s="364">
        <f t="shared" si="7"/>
        <v>0</v>
      </c>
      <c r="AQ28" s="106"/>
      <c r="AR28" s="3"/>
      <c r="AS28" s="3"/>
      <c r="AT28" s="143"/>
      <c r="AU28" s="370">
        <f t="shared" si="8"/>
        <v>0</v>
      </c>
      <c r="AV28" s="106"/>
      <c r="AW28" s="3"/>
      <c r="AX28" s="3"/>
      <c r="AY28" s="143"/>
      <c r="AZ28" s="370">
        <f t="shared" si="9"/>
        <v>0</v>
      </c>
      <c r="BA28" s="322">
        <v>0</v>
      </c>
      <c r="BB28" s="327">
        <v>0</v>
      </c>
      <c r="BC28" s="327">
        <v>0</v>
      </c>
      <c r="BD28" s="327">
        <v>0</v>
      </c>
      <c r="BE28" s="327">
        <v>0</v>
      </c>
      <c r="BF28" s="355">
        <v>0</v>
      </c>
      <c r="BG28" s="355">
        <v>0</v>
      </c>
      <c r="BH28" s="234">
        <v>0</v>
      </c>
      <c r="BI28" s="130">
        <v>33</v>
      </c>
      <c r="BJ28" s="113">
        <v>114</v>
      </c>
      <c r="BK28" s="49"/>
      <c r="BL28" s="49"/>
      <c r="BM28" s="308"/>
      <c r="BN28" s="370">
        <f t="shared" si="10"/>
        <v>114</v>
      </c>
      <c r="BO28" s="45">
        <v>109</v>
      </c>
      <c r="BP28" s="46"/>
      <c r="BQ28" s="46"/>
      <c r="BR28" s="47"/>
      <c r="BS28" s="370">
        <f t="shared" si="11"/>
        <v>109</v>
      </c>
      <c r="BT28" s="45">
        <v>134</v>
      </c>
      <c r="BU28" s="46"/>
      <c r="BV28" s="46"/>
      <c r="BW28" s="47"/>
      <c r="BX28" s="375">
        <f t="shared" si="12"/>
        <v>134</v>
      </c>
      <c r="BY28" s="111">
        <v>106</v>
      </c>
      <c r="BZ28" s="46">
        <v>102</v>
      </c>
      <c r="CA28" s="46"/>
      <c r="CB28" s="306"/>
      <c r="CC28" s="370">
        <f t="shared" si="13"/>
        <v>208</v>
      </c>
      <c r="CD28" s="113">
        <v>91</v>
      </c>
      <c r="CE28" s="49">
        <v>70</v>
      </c>
      <c r="CF28" s="49"/>
      <c r="CG28" s="308"/>
      <c r="CH28" s="370">
        <f t="shared" si="14"/>
        <v>161</v>
      </c>
      <c r="CI28" s="113">
        <v>92</v>
      </c>
      <c r="CJ28" s="49"/>
      <c r="CK28" s="49"/>
      <c r="CL28" s="308"/>
      <c r="CM28" s="370">
        <f t="shared" si="15"/>
        <v>92</v>
      </c>
      <c r="CN28" s="113"/>
      <c r="CO28" s="49"/>
      <c r="CP28" s="49"/>
      <c r="CQ28" s="308"/>
      <c r="CR28" s="370">
        <f t="shared" si="16"/>
        <v>0</v>
      </c>
      <c r="CS28" s="113">
        <v>132</v>
      </c>
      <c r="CT28" s="49"/>
      <c r="CU28" s="49"/>
      <c r="CV28" s="308"/>
      <c r="CW28" s="370">
        <f t="shared" si="17"/>
        <v>132</v>
      </c>
      <c r="CX28" s="113"/>
      <c r="CY28" s="49"/>
      <c r="CZ28" s="49"/>
      <c r="DA28" s="308"/>
      <c r="DB28" s="364">
        <f t="shared" si="18"/>
        <v>0</v>
      </c>
      <c r="DC28" s="113"/>
      <c r="DD28" s="49"/>
      <c r="DE28" s="49"/>
      <c r="DF28" s="308"/>
      <c r="DG28" s="364">
        <f t="shared" si="19"/>
        <v>0</v>
      </c>
      <c r="DH28" s="326">
        <v>0</v>
      </c>
      <c r="DI28" s="326">
        <v>0</v>
      </c>
      <c r="DJ28" s="326">
        <v>0</v>
      </c>
      <c r="DK28" s="326">
        <v>0</v>
      </c>
      <c r="DL28" s="326">
        <v>0</v>
      </c>
      <c r="DM28" s="315">
        <v>0</v>
      </c>
      <c r="DN28" s="315">
        <v>0</v>
      </c>
      <c r="DO28" s="126">
        <f>CW28+CR28+CM28+CH28+CC28+BX28+BS28+BN28</f>
        <v>950</v>
      </c>
      <c r="DP28" s="399">
        <v>14</v>
      </c>
      <c r="DQ28" s="402">
        <f t="shared" si="20"/>
        <v>950</v>
      </c>
      <c r="DR28" s="75">
        <v>24</v>
      </c>
    </row>
    <row r="29" spans="1:122" ht="16.5" customHeight="1" x14ac:dyDescent="0.3">
      <c r="A29" s="80">
        <v>25</v>
      </c>
      <c r="B29" s="68" t="s">
        <v>31</v>
      </c>
      <c r="C29" s="48">
        <v>82</v>
      </c>
      <c r="D29" s="49"/>
      <c r="E29" s="49"/>
      <c r="F29" s="50"/>
      <c r="G29" s="374">
        <f t="shared" si="0"/>
        <v>82</v>
      </c>
      <c r="H29" s="45">
        <v>60</v>
      </c>
      <c r="I29" s="46"/>
      <c r="J29" s="46"/>
      <c r="K29" s="47"/>
      <c r="L29" s="372">
        <f t="shared" si="1"/>
        <v>60</v>
      </c>
      <c r="M29" s="45"/>
      <c r="N29" s="46"/>
      <c r="O29" s="46"/>
      <c r="P29" s="47"/>
      <c r="Q29" s="375">
        <f t="shared" si="2"/>
        <v>0</v>
      </c>
      <c r="R29" s="111">
        <v>64</v>
      </c>
      <c r="S29" s="46"/>
      <c r="T29" s="46"/>
      <c r="U29" s="306"/>
      <c r="V29" s="370">
        <f t="shared" si="3"/>
        <v>64</v>
      </c>
      <c r="W29" s="111">
        <v>42</v>
      </c>
      <c r="X29" s="46"/>
      <c r="Y29" s="46"/>
      <c r="Z29" s="306"/>
      <c r="AA29" s="370">
        <f t="shared" si="4"/>
        <v>42</v>
      </c>
      <c r="AB29" s="113"/>
      <c r="AC29" s="49"/>
      <c r="AD29" s="49"/>
      <c r="AE29" s="308"/>
      <c r="AF29" s="370">
        <f t="shared" si="5"/>
        <v>0</v>
      </c>
      <c r="AG29" s="113"/>
      <c r="AH29" s="49"/>
      <c r="AI29" s="49"/>
      <c r="AJ29" s="308"/>
      <c r="AK29" s="364">
        <f t="shared" si="6"/>
        <v>0</v>
      </c>
      <c r="AL29" s="113"/>
      <c r="AM29" s="49"/>
      <c r="AN29" s="49"/>
      <c r="AO29" s="308"/>
      <c r="AP29" s="364">
        <f t="shared" si="7"/>
        <v>0</v>
      </c>
      <c r="AQ29" s="113">
        <v>109</v>
      </c>
      <c r="AR29" s="49"/>
      <c r="AS29" s="49"/>
      <c r="AT29" s="308"/>
      <c r="AU29" s="370">
        <f t="shared" si="8"/>
        <v>109</v>
      </c>
      <c r="AV29" s="113"/>
      <c r="AW29" s="49"/>
      <c r="AX29" s="49"/>
      <c r="AY29" s="308"/>
      <c r="AZ29" s="370">
        <f t="shared" si="9"/>
        <v>0</v>
      </c>
      <c r="BA29" s="327">
        <v>0</v>
      </c>
      <c r="BB29" s="383">
        <v>47.5</v>
      </c>
      <c r="BC29" s="327">
        <v>0</v>
      </c>
      <c r="BD29" s="327">
        <v>0</v>
      </c>
      <c r="BE29" s="326">
        <v>75</v>
      </c>
      <c r="BF29" s="355">
        <v>0</v>
      </c>
      <c r="BG29" s="355">
        <v>0</v>
      </c>
      <c r="BH29" s="234">
        <f>BE29+BB29+AU29+AA29+V29+Q29+L29+G29</f>
        <v>479.5</v>
      </c>
      <c r="BI29" s="130">
        <v>22</v>
      </c>
      <c r="BJ29" s="106"/>
      <c r="BK29" s="3"/>
      <c r="BL29" s="3"/>
      <c r="BM29" s="143"/>
      <c r="BN29" s="370">
        <f t="shared" si="10"/>
        <v>0</v>
      </c>
      <c r="BO29" s="45">
        <v>68</v>
      </c>
      <c r="BP29" s="46"/>
      <c r="BQ29" s="46"/>
      <c r="BR29" s="47"/>
      <c r="BS29" s="370">
        <f t="shared" si="11"/>
        <v>68</v>
      </c>
      <c r="BT29" s="45"/>
      <c r="BU29" s="46"/>
      <c r="BV29" s="46"/>
      <c r="BW29" s="47"/>
      <c r="BX29" s="375">
        <f t="shared" si="12"/>
        <v>0</v>
      </c>
      <c r="BY29" s="111">
        <v>65</v>
      </c>
      <c r="BZ29" s="46"/>
      <c r="CA29" s="46"/>
      <c r="CB29" s="306"/>
      <c r="CC29" s="370">
        <f t="shared" si="13"/>
        <v>65</v>
      </c>
      <c r="CD29" s="106">
        <v>50</v>
      </c>
      <c r="CE29" s="3"/>
      <c r="CF29" s="3"/>
      <c r="CG29" s="143"/>
      <c r="CH29" s="370">
        <f t="shared" si="14"/>
        <v>50</v>
      </c>
      <c r="CI29" s="106"/>
      <c r="CJ29" s="3"/>
      <c r="CK29" s="3"/>
      <c r="CL29" s="143"/>
      <c r="CM29" s="370">
        <f t="shared" si="15"/>
        <v>0</v>
      </c>
      <c r="CN29" s="106"/>
      <c r="CO29" s="3"/>
      <c r="CP29" s="3"/>
      <c r="CQ29" s="143"/>
      <c r="CR29" s="370">
        <f t="shared" si="16"/>
        <v>0</v>
      </c>
      <c r="CS29" s="106"/>
      <c r="CT29" s="3"/>
      <c r="CU29" s="3"/>
      <c r="CV29" s="143"/>
      <c r="CW29" s="364">
        <f t="shared" si="17"/>
        <v>0</v>
      </c>
      <c r="CX29" s="106" t="s">
        <v>149</v>
      </c>
      <c r="CY29" s="3"/>
      <c r="CZ29" s="3"/>
      <c r="DA29" s="143"/>
      <c r="DB29" s="364">
        <v>0</v>
      </c>
      <c r="DC29" s="106"/>
      <c r="DD29" s="3"/>
      <c r="DE29" s="3"/>
      <c r="DF29" s="143"/>
      <c r="DG29" s="370">
        <f t="shared" si="19"/>
        <v>0</v>
      </c>
      <c r="DH29" s="323">
        <v>50</v>
      </c>
      <c r="DI29" s="326">
        <v>0</v>
      </c>
      <c r="DJ29" s="326">
        <v>0</v>
      </c>
      <c r="DK29" s="326">
        <v>0</v>
      </c>
      <c r="DL29" s="326">
        <v>75</v>
      </c>
      <c r="DM29" s="315">
        <v>0</v>
      </c>
      <c r="DN29" s="315">
        <v>0</v>
      </c>
      <c r="DO29" s="126">
        <f>DL29+DH29+CH29+CC29+BS29</f>
        <v>308</v>
      </c>
      <c r="DP29" s="399">
        <v>20</v>
      </c>
      <c r="DQ29" s="402">
        <f t="shared" si="20"/>
        <v>787.5</v>
      </c>
      <c r="DR29" s="75">
        <v>25</v>
      </c>
    </row>
    <row r="30" spans="1:122" ht="16.5" customHeight="1" x14ac:dyDescent="0.3">
      <c r="A30" s="80">
        <v>26</v>
      </c>
      <c r="B30" s="68" t="s">
        <v>37</v>
      </c>
      <c r="C30" s="48">
        <v>101</v>
      </c>
      <c r="D30" s="49">
        <v>63</v>
      </c>
      <c r="E30" s="49"/>
      <c r="F30" s="50"/>
      <c r="G30" s="374">
        <f t="shared" si="0"/>
        <v>164</v>
      </c>
      <c r="H30" s="45">
        <v>47.5</v>
      </c>
      <c r="I30" s="46"/>
      <c r="J30" s="46"/>
      <c r="K30" s="47"/>
      <c r="L30" s="372">
        <f t="shared" si="1"/>
        <v>47.5</v>
      </c>
      <c r="M30" s="45">
        <v>107</v>
      </c>
      <c r="N30" s="46"/>
      <c r="O30" s="46"/>
      <c r="P30" s="47"/>
      <c r="Q30" s="375">
        <f t="shared" si="2"/>
        <v>107</v>
      </c>
      <c r="R30" s="111">
        <v>42</v>
      </c>
      <c r="S30" s="46"/>
      <c r="T30" s="46"/>
      <c r="U30" s="306"/>
      <c r="V30" s="370">
        <f t="shared" si="3"/>
        <v>42</v>
      </c>
      <c r="W30" s="111">
        <v>53</v>
      </c>
      <c r="X30" s="46"/>
      <c r="Y30" s="46"/>
      <c r="Z30" s="306"/>
      <c r="AA30" s="370">
        <f t="shared" si="4"/>
        <v>53</v>
      </c>
      <c r="AB30" s="113">
        <v>51.5</v>
      </c>
      <c r="AC30" s="49"/>
      <c r="AD30" s="49"/>
      <c r="AE30" s="308"/>
      <c r="AF30" s="370">
        <f t="shared" si="5"/>
        <v>51.5</v>
      </c>
      <c r="AG30" s="113"/>
      <c r="AH30" s="49"/>
      <c r="AI30" s="49"/>
      <c r="AJ30" s="308"/>
      <c r="AK30" s="364">
        <f t="shared" si="6"/>
        <v>0</v>
      </c>
      <c r="AL30" s="113"/>
      <c r="AM30" s="49"/>
      <c r="AN30" s="49"/>
      <c r="AO30" s="308"/>
      <c r="AP30" s="364">
        <f t="shared" si="7"/>
        <v>0</v>
      </c>
      <c r="AQ30" s="113"/>
      <c r="AR30" s="49"/>
      <c r="AS30" s="49"/>
      <c r="AT30" s="308"/>
      <c r="AU30" s="370">
        <f t="shared" si="8"/>
        <v>0</v>
      </c>
      <c r="AV30" s="113"/>
      <c r="AW30" s="49"/>
      <c r="AX30" s="49"/>
      <c r="AY30" s="308"/>
      <c r="AZ30" s="370">
        <f t="shared" si="9"/>
        <v>0</v>
      </c>
      <c r="BA30" s="322">
        <v>0</v>
      </c>
      <c r="BB30" s="327">
        <v>0</v>
      </c>
      <c r="BC30" s="327">
        <v>0</v>
      </c>
      <c r="BD30" s="327">
        <v>0</v>
      </c>
      <c r="BE30" s="327">
        <v>0</v>
      </c>
      <c r="BF30" s="355">
        <v>0</v>
      </c>
      <c r="BG30" s="355">
        <v>0</v>
      </c>
      <c r="BH30" s="234">
        <f>AF30+AA30+V30+Q30+L30+G30</f>
        <v>465</v>
      </c>
      <c r="BI30" s="130">
        <v>23</v>
      </c>
      <c r="BJ30" s="106">
        <v>109</v>
      </c>
      <c r="BK30" s="3"/>
      <c r="BL30" s="3"/>
      <c r="BM30" s="143"/>
      <c r="BN30" s="370">
        <f t="shared" si="10"/>
        <v>109</v>
      </c>
      <c r="BO30" s="45"/>
      <c r="BP30" s="46"/>
      <c r="BQ30" s="46"/>
      <c r="BR30" s="47"/>
      <c r="BS30" s="370">
        <f t="shared" si="11"/>
        <v>0</v>
      </c>
      <c r="BT30" s="45">
        <v>107</v>
      </c>
      <c r="BU30" s="46"/>
      <c r="BV30" s="46"/>
      <c r="BW30" s="47"/>
      <c r="BX30" s="375">
        <f t="shared" si="12"/>
        <v>107</v>
      </c>
      <c r="BY30" s="111"/>
      <c r="BZ30" s="46"/>
      <c r="CA30" s="46"/>
      <c r="CB30" s="306"/>
      <c r="CC30" s="370">
        <f t="shared" si="13"/>
        <v>0</v>
      </c>
      <c r="CD30" s="106"/>
      <c r="CE30" s="3"/>
      <c r="CF30" s="3"/>
      <c r="CG30" s="143"/>
      <c r="CH30" s="370">
        <f t="shared" si="14"/>
        <v>0</v>
      </c>
      <c r="CI30" s="106"/>
      <c r="CJ30" s="3"/>
      <c r="CK30" s="3"/>
      <c r="CL30" s="143"/>
      <c r="CM30" s="370">
        <f t="shared" si="15"/>
        <v>0</v>
      </c>
      <c r="CN30" s="106"/>
      <c r="CO30" s="3"/>
      <c r="CP30" s="3"/>
      <c r="CQ30" s="143"/>
      <c r="CR30" s="370">
        <f t="shared" si="16"/>
        <v>0</v>
      </c>
      <c r="CS30" s="106"/>
      <c r="CT30" s="3"/>
      <c r="CU30" s="3"/>
      <c r="CV30" s="143"/>
      <c r="CW30" s="370">
        <f t="shared" si="17"/>
        <v>0</v>
      </c>
      <c r="CX30" s="106"/>
      <c r="CY30" s="3"/>
      <c r="CZ30" s="3"/>
      <c r="DA30" s="143"/>
      <c r="DB30" s="364">
        <f t="shared" ref="DB30:DB41" si="21">CX30+CY30+CZ30+DA30</f>
        <v>0</v>
      </c>
      <c r="DC30" s="106"/>
      <c r="DD30" s="3"/>
      <c r="DE30" s="3"/>
      <c r="DF30" s="143"/>
      <c r="DG30" s="364">
        <f t="shared" si="19"/>
        <v>0</v>
      </c>
      <c r="DH30" s="326">
        <v>0</v>
      </c>
      <c r="DI30" s="326">
        <v>0</v>
      </c>
      <c r="DJ30" s="326">
        <v>0</v>
      </c>
      <c r="DK30" s="326">
        <v>0</v>
      </c>
      <c r="DL30" s="326">
        <v>0</v>
      </c>
      <c r="DM30" s="315">
        <v>0</v>
      </c>
      <c r="DN30" s="315">
        <v>0</v>
      </c>
      <c r="DO30" s="126">
        <f>BX30+BN30</f>
        <v>216</v>
      </c>
      <c r="DP30" s="399">
        <v>23</v>
      </c>
      <c r="DQ30" s="402">
        <f t="shared" si="20"/>
        <v>681</v>
      </c>
      <c r="DR30" s="75">
        <v>26</v>
      </c>
    </row>
    <row r="31" spans="1:122" ht="16.5" customHeight="1" x14ac:dyDescent="0.3">
      <c r="A31" s="80">
        <v>27</v>
      </c>
      <c r="B31" s="65" t="s">
        <v>4</v>
      </c>
      <c r="C31" s="5"/>
      <c r="D31" s="3"/>
      <c r="E31" s="3"/>
      <c r="F31" s="6"/>
      <c r="G31" s="374">
        <f t="shared" si="0"/>
        <v>0</v>
      </c>
      <c r="H31" s="45"/>
      <c r="I31" s="46"/>
      <c r="J31" s="46"/>
      <c r="K31" s="47"/>
      <c r="L31" s="372">
        <f t="shared" si="1"/>
        <v>0</v>
      </c>
      <c r="M31" s="45"/>
      <c r="N31" s="46"/>
      <c r="O31" s="46"/>
      <c r="P31" s="47"/>
      <c r="Q31" s="375">
        <f t="shared" si="2"/>
        <v>0</v>
      </c>
      <c r="R31" s="111">
        <v>53</v>
      </c>
      <c r="S31" s="46"/>
      <c r="T31" s="46"/>
      <c r="U31" s="306"/>
      <c r="V31" s="370">
        <f t="shared" si="3"/>
        <v>53</v>
      </c>
      <c r="W31" s="111">
        <v>59</v>
      </c>
      <c r="X31" s="46"/>
      <c r="Y31" s="46"/>
      <c r="Z31" s="306"/>
      <c r="AA31" s="370">
        <f t="shared" si="4"/>
        <v>59</v>
      </c>
      <c r="AB31" s="106"/>
      <c r="AC31" s="3"/>
      <c r="AD31" s="3"/>
      <c r="AE31" s="143"/>
      <c r="AF31" s="370">
        <f t="shared" si="5"/>
        <v>0</v>
      </c>
      <c r="AG31" s="106"/>
      <c r="AH31" s="3"/>
      <c r="AI31" s="3"/>
      <c r="AJ31" s="143"/>
      <c r="AK31" s="370">
        <f t="shared" si="6"/>
        <v>0</v>
      </c>
      <c r="AL31" s="106"/>
      <c r="AM31" s="3"/>
      <c r="AN31" s="3"/>
      <c r="AO31" s="143"/>
      <c r="AP31" s="364">
        <f t="shared" si="7"/>
        <v>0</v>
      </c>
      <c r="AQ31" s="106"/>
      <c r="AR31" s="3"/>
      <c r="AS31" s="3"/>
      <c r="AT31" s="143"/>
      <c r="AU31" s="364">
        <f t="shared" si="8"/>
        <v>0</v>
      </c>
      <c r="AV31" s="106"/>
      <c r="AW31" s="3"/>
      <c r="AX31" s="3"/>
      <c r="AY31" s="143"/>
      <c r="AZ31" s="370">
        <f t="shared" si="9"/>
        <v>0</v>
      </c>
      <c r="BA31" s="327">
        <v>0</v>
      </c>
      <c r="BB31" s="327">
        <v>0</v>
      </c>
      <c r="BC31" s="327">
        <v>0</v>
      </c>
      <c r="BD31" s="327">
        <v>0</v>
      </c>
      <c r="BE31" s="326">
        <v>85</v>
      </c>
      <c r="BF31" s="355">
        <v>0</v>
      </c>
      <c r="BG31" s="355">
        <v>0</v>
      </c>
      <c r="BH31" s="234">
        <f>BE31+AA31+V31</f>
        <v>197</v>
      </c>
      <c r="BI31" s="130">
        <v>28</v>
      </c>
      <c r="BJ31" s="113"/>
      <c r="BK31" s="49"/>
      <c r="BL31" s="49"/>
      <c r="BM31" s="308"/>
      <c r="BN31" s="370">
        <f t="shared" si="10"/>
        <v>0</v>
      </c>
      <c r="BO31" s="45"/>
      <c r="BP31" s="46"/>
      <c r="BQ31" s="46"/>
      <c r="BR31" s="47"/>
      <c r="BS31" s="370">
        <f t="shared" si="11"/>
        <v>0</v>
      </c>
      <c r="BT31" s="45"/>
      <c r="BU31" s="46"/>
      <c r="BV31" s="46"/>
      <c r="BW31" s="47"/>
      <c r="BX31" s="375">
        <f t="shared" si="12"/>
        <v>0</v>
      </c>
      <c r="BY31" s="111"/>
      <c r="BZ31" s="46"/>
      <c r="CA31" s="46"/>
      <c r="CB31" s="306"/>
      <c r="CC31" s="370">
        <f t="shared" si="13"/>
        <v>0</v>
      </c>
      <c r="CD31" s="113">
        <v>58</v>
      </c>
      <c r="CE31" s="49"/>
      <c r="CF31" s="49"/>
      <c r="CG31" s="308"/>
      <c r="CH31" s="370">
        <f t="shared" si="14"/>
        <v>58</v>
      </c>
      <c r="CI31" s="113"/>
      <c r="CJ31" s="49"/>
      <c r="CK31" s="49"/>
      <c r="CL31" s="308"/>
      <c r="CM31" s="370">
        <f t="shared" si="15"/>
        <v>0</v>
      </c>
      <c r="CN31" s="113"/>
      <c r="CO31" s="49"/>
      <c r="CP31" s="49"/>
      <c r="CQ31" s="308"/>
      <c r="CR31" s="370">
        <f t="shared" si="16"/>
        <v>0</v>
      </c>
      <c r="CS31" s="113"/>
      <c r="CT31" s="49"/>
      <c r="CU31" s="49"/>
      <c r="CV31" s="308"/>
      <c r="CW31" s="364">
        <f t="shared" si="17"/>
        <v>0</v>
      </c>
      <c r="CX31" s="113"/>
      <c r="CY31" s="49"/>
      <c r="CZ31" s="49"/>
      <c r="DA31" s="308"/>
      <c r="DB31" s="364">
        <f t="shared" si="21"/>
        <v>0</v>
      </c>
      <c r="DC31" s="113"/>
      <c r="DD31" s="49"/>
      <c r="DE31" s="49"/>
      <c r="DF31" s="308"/>
      <c r="DG31" s="370">
        <f t="shared" si="19"/>
        <v>0</v>
      </c>
      <c r="DH31" s="326">
        <v>0</v>
      </c>
      <c r="DI31" s="326">
        <v>0</v>
      </c>
      <c r="DJ31" s="326">
        <v>0</v>
      </c>
      <c r="DK31" s="326">
        <v>0</v>
      </c>
      <c r="DL31" s="383">
        <v>85</v>
      </c>
      <c r="DM31" s="315">
        <v>0</v>
      </c>
      <c r="DN31" s="315">
        <v>0</v>
      </c>
      <c r="DO31" s="126">
        <f>DL31+CH31</f>
        <v>143</v>
      </c>
      <c r="DP31" s="399">
        <v>26</v>
      </c>
      <c r="DQ31" s="402">
        <f t="shared" si="20"/>
        <v>340</v>
      </c>
      <c r="DR31" s="75">
        <v>27</v>
      </c>
    </row>
    <row r="32" spans="1:122" ht="16.5" customHeight="1" x14ac:dyDescent="0.3">
      <c r="A32" s="80">
        <v>28</v>
      </c>
      <c r="B32" s="66" t="s">
        <v>53</v>
      </c>
      <c r="C32" s="48"/>
      <c r="D32" s="49"/>
      <c r="E32" s="49"/>
      <c r="F32" s="50"/>
      <c r="G32" s="374">
        <f t="shared" si="0"/>
        <v>0</v>
      </c>
      <c r="H32" s="45"/>
      <c r="I32" s="46"/>
      <c r="J32" s="46"/>
      <c r="K32" s="47"/>
      <c r="L32" s="372">
        <f t="shared" si="1"/>
        <v>0</v>
      </c>
      <c r="M32" s="45"/>
      <c r="N32" s="46"/>
      <c r="O32" s="46"/>
      <c r="P32" s="47"/>
      <c r="Q32" s="375">
        <f t="shared" si="2"/>
        <v>0</v>
      </c>
      <c r="R32" s="111"/>
      <c r="S32" s="46"/>
      <c r="T32" s="46"/>
      <c r="U32" s="306"/>
      <c r="V32" s="370">
        <f t="shared" si="3"/>
        <v>0</v>
      </c>
      <c r="W32" s="111"/>
      <c r="X32" s="46"/>
      <c r="Y32" s="46"/>
      <c r="Z32" s="306"/>
      <c r="AA32" s="370">
        <f t="shared" si="4"/>
        <v>0</v>
      </c>
      <c r="AB32" s="113"/>
      <c r="AC32" s="49"/>
      <c r="AD32" s="49"/>
      <c r="AE32" s="308"/>
      <c r="AF32" s="370">
        <f t="shared" si="5"/>
        <v>0</v>
      </c>
      <c r="AG32" s="113"/>
      <c r="AH32" s="49"/>
      <c r="AI32" s="49"/>
      <c r="AJ32" s="308"/>
      <c r="AK32" s="370">
        <f t="shared" si="6"/>
        <v>0</v>
      </c>
      <c r="AL32" s="113"/>
      <c r="AM32" s="49"/>
      <c r="AN32" s="49"/>
      <c r="AO32" s="308"/>
      <c r="AP32" s="364">
        <f t="shared" si="7"/>
        <v>0</v>
      </c>
      <c r="AQ32" s="113"/>
      <c r="AR32" s="49"/>
      <c r="AS32" s="49"/>
      <c r="AT32" s="308"/>
      <c r="AU32" s="364">
        <f t="shared" si="8"/>
        <v>0</v>
      </c>
      <c r="AV32" s="113"/>
      <c r="AW32" s="49"/>
      <c r="AX32" s="49"/>
      <c r="AY32" s="308"/>
      <c r="AZ32" s="370">
        <f t="shared" si="9"/>
        <v>0</v>
      </c>
      <c r="BA32" s="327">
        <v>0</v>
      </c>
      <c r="BB32" s="327">
        <v>0</v>
      </c>
      <c r="BC32" s="327">
        <v>0</v>
      </c>
      <c r="BD32" s="327">
        <v>0</v>
      </c>
      <c r="BE32" s="327">
        <v>0</v>
      </c>
      <c r="BF32" s="355">
        <v>0</v>
      </c>
      <c r="BG32" s="355">
        <v>0</v>
      </c>
      <c r="BH32" s="234">
        <v>0</v>
      </c>
      <c r="BI32" s="130">
        <v>36</v>
      </c>
      <c r="BJ32" s="106"/>
      <c r="BK32" s="3"/>
      <c r="BL32" s="3"/>
      <c r="BM32" s="143"/>
      <c r="BN32" s="370">
        <f t="shared" si="10"/>
        <v>0</v>
      </c>
      <c r="BO32" s="45">
        <v>81</v>
      </c>
      <c r="BP32" s="46"/>
      <c r="BQ32" s="46"/>
      <c r="BR32" s="47"/>
      <c r="BS32" s="370">
        <f t="shared" si="11"/>
        <v>81</v>
      </c>
      <c r="BT32" s="45"/>
      <c r="BU32" s="46"/>
      <c r="BV32" s="46"/>
      <c r="BW32" s="47"/>
      <c r="BX32" s="375">
        <f t="shared" si="12"/>
        <v>0</v>
      </c>
      <c r="BY32" s="111">
        <v>73</v>
      </c>
      <c r="BZ32" s="46"/>
      <c r="CA32" s="46"/>
      <c r="CB32" s="306"/>
      <c r="CC32" s="370">
        <f t="shared" si="13"/>
        <v>73</v>
      </c>
      <c r="CD32" s="106">
        <v>72</v>
      </c>
      <c r="CE32" s="3"/>
      <c r="CF32" s="3"/>
      <c r="CG32" s="143"/>
      <c r="CH32" s="370">
        <f t="shared" si="14"/>
        <v>72</v>
      </c>
      <c r="CI32" s="106">
        <v>74</v>
      </c>
      <c r="CJ32" s="3"/>
      <c r="CK32" s="3"/>
      <c r="CL32" s="143"/>
      <c r="CM32" s="370">
        <f t="shared" si="15"/>
        <v>74</v>
      </c>
      <c r="CN32" s="106"/>
      <c r="CO32" s="3"/>
      <c r="CP32" s="3"/>
      <c r="CQ32" s="143"/>
      <c r="CR32" s="370">
        <f t="shared" si="16"/>
        <v>0</v>
      </c>
      <c r="CS32" s="106"/>
      <c r="CT32" s="3"/>
      <c r="CU32" s="3"/>
      <c r="CV32" s="143"/>
      <c r="CW32" s="364">
        <f t="shared" si="17"/>
        <v>0</v>
      </c>
      <c r="CX32" s="106"/>
      <c r="CY32" s="3"/>
      <c r="CZ32" s="3"/>
      <c r="DA32" s="143"/>
      <c r="DB32" s="364">
        <f t="shared" si="21"/>
        <v>0</v>
      </c>
      <c r="DC32" s="106"/>
      <c r="DD32" s="3"/>
      <c r="DE32" s="3"/>
      <c r="DF32" s="143"/>
      <c r="DG32" s="370">
        <f t="shared" si="19"/>
        <v>0</v>
      </c>
      <c r="DH32" s="326">
        <v>0</v>
      </c>
      <c r="DI32" s="326">
        <v>0</v>
      </c>
      <c r="DJ32" s="326">
        <v>0</v>
      </c>
      <c r="DK32" s="326">
        <v>0</v>
      </c>
      <c r="DL32" s="326">
        <v>0</v>
      </c>
      <c r="DM32" s="315">
        <v>0</v>
      </c>
      <c r="DN32" s="315">
        <v>0</v>
      </c>
      <c r="DO32" s="126">
        <f>CM32+CH32+CC32+BS32</f>
        <v>300</v>
      </c>
      <c r="DP32" s="399">
        <v>21</v>
      </c>
      <c r="DQ32" s="402">
        <f t="shared" si="20"/>
        <v>300</v>
      </c>
      <c r="DR32" s="75">
        <v>28</v>
      </c>
    </row>
    <row r="33" spans="1:122" ht="16.5" customHeight="1" x14ac:dyDescent="0.3">
      <c r="A33" s="80">
        <v>29</v>
      </c>
      <c r="B33" s="66" t="s">
        <v>59</v>
      </c>
      <c r="C33" s="48"/>
      <c r="D33" s="49"/>
      <c r="E33" s="49"/>
      <c r="F33" s="50"/>
      <c r="G33" s="374">
        <f t="shared" si="0"/>
        <v>0</v>
      </c>
      <c r="H33" s="45">
        <v>43</v>
      </c>
      <c r="I33" s="46"/>
      <c r="J33" s="46"/>
      <c r="K33" s="47"/>
      <c r="L33" s="372">
        <f t="shared" si="1"/>
        <v>43</v>
      </c>
      <c r="M33" s="45"/>
      <c r="N33" s="46"/>
      <c r="O33" s="46"/>
      <c r="P33" s="47"/>
      <c r="Q33" s="375">
        <f t="shared" si="2"/>
        <v>0</v>
      </c>
      <c r="R33" s="111"/>
      <c r="S33" s="46"/>
      <c r="T33" s="46"/>
      <c r="U33" s="306"/>
      <c r="V33" s="370">
        <f t="shared" si="3"/>
        <v>0</v>
      </c>
      <c r="W33" s="111">
        <v>75</v>
      </c>
      <c r="X33" s="46"/>
      <c r="Y33" s="46"/>
      <c r="Z33" s="306"/>
      <c r="AA33" s="370">
        <f t="shared" si="4"/>
        <v>75</v>
      </c>
      <c r="AB33" s="113">
        <v>68.5</v>
      </c>
      <c r="AC33" s="49"/>
      <c r="AD33" s="49"/>
      <c r="AE33" s="308"/>
      <c r="AF33" s="370">
        <f t="shared" si="5"/>
        <v>68.5</v>
      </c>
      <c r="AG33" s="113">
        <v>56</v>
      </c>
      <c r="AH33" s="49"/>
      <c r="AI33" s="49"/>
      <c r="AJ33" s="308"/>
      <c r="AK33" s="370">
        <f t="shared" si="6"/>
        <v>56</v>
      </c>
      <c r="AL33" s="113"/>
      <c r="AM33" s="49"/>
      <c r="AN33" s="49"/>
      <c r="AO33" s="308"/>
      <c r="AP33" s="364">
        <f t="shared" si="7"/>
        <v>0</v>
      </c>
      <c r="AQ33" s="113"/>
      <c r="AR33" s="49"/>
      <c r="AS33" s="49"/>
      <c r="AT33" s="308"/>
      <c r="AU33" s="364">
        <f t="shared" si="8"/>
        <v>0</v>
      </c>
      <c r="AV33" s="113"/>
      <c r="AW33" s="49"/>
      <c r="AX33" s="49"/>
      <c r="AY33" s="308"/>
      <c r="AZ33" s="370">
        <f t="shared" si="9"/>
        <v>0</v>
      </c>
      <c r="BA33" s="327">
        <v>0</v>
      </c>
      <c r="BB33" s="383">
        <v>41</v>
      </c>
      <c r="BC33" s="327">
        <v>0</v>
      </c>
      <c r="BD33" s="327">
        <v>0</v>
      </c>
      <c r="BE33" s="327">
        <v>0</v>
      </c>
      <c r="BF33" s="355">
        <v>0</v>
      </c>
      <c r="BG33" s="355">
        <v>0</v>
      </c>
      <c r="BH33" s="234">
        <f>BB33+AK33+AF33+AA33+L33</f>
        <v>283.5</v>
      </c>
      <c r="BI33" s="130">
        <v>25</v>
      </c>
      <c r="BJ33" s="106"/>
      <c r="BK33" s="3"/>
      <c r="BL33" s="3"/>
      <c r="BM33" s="143"/>
      <c r="BN33" s="370">
        <f t="shared" si="10"/>
        <v>0</v>
      </c>
      <c r="BO33" s="45"/>
      <c r="BP33" s="46"/>
      <c r="BQ33" s="46"/>
      <c r="BR33" s="47"/>
      <c r="BS33" s="370">
        <f t="shared" si="11"/>
        <v>0</v>
      </c>
      <c r="BT33" s="45"/>
      <c r="BU33" s="46"/>
      <c r="BV33" s="46"/>
      <c r="BW33" s="47"/>
      <c r="BX33" s="375">
        <f t="shared" si="12"/>
        <v>0</v>
      </c>
      <c r="BY33" s="111"/>
      <c r="BZ33" s="46"/>
      <c r="CA33" s="46"/>
      <c r="CB33" s="306"/>
      <c r="CC33" s="370">
        <f t="shared" si="13"/>
        <v>0</v>
      </c>
      <c r="CD33" s="106"/>
      <c r="CE33" s="3"/>
      <c r="CF33" s="3"/>
      <c r="CG33" s="143"/>
      <c r="CH33" s="370">
        <f t="shared" si="14"/>
        <v>0</v>
      </c>
      <c r="CI33" s="106"/>
      <c r="CJ33" s="3"/>
      <c r="CK33" s="3"/>
      <c r="CL33" s="143"/>
      <c r="CM33" s="370">
        <f t="shared" si="15"/>
        <v>0</v>
      </c>
      <c r="CN33" s="106"/>
      <c r="CO33" s="3"/>
      <c r="CP33" s="3"/>
      <c r="CQ33" s="143"/>
      <c r="CR33" s="370">
        <f t="shared" si="16"/>
        <v>0</v>
      </c>
      <c r="CS33" s="106"/>
      <c r="CT33" s="3"/>
      <c r="CU33" s="3"/>
      <c r="CV33" s="143"/>
      <c r="CW33" s="364">
        <f t="shared" si="17"/>
        <v>0</v>
      </c>
      <c r="CX33" s="106"/>
      <c r="CY33" s="3"/>
      <c r="CZ33" s="3"/>
      <c r="DA33" s="143"/>
      <c r="DB33" s="364">
        <f t="shared" si="21"/>
        <v>0</v>
      </c>
      <c r="DC33" s="106"/>
      <c r="DD33" s="3"/>
      <c r="DE33" s="3"/>
      <c r="DF33" s="143"/>
      <c r="DG33" s="370">
        <f t="shared" si="19"/>
        <v>0</v>
      </c>
      <c r="DH33" s="326">
        <v>0</v>
      </c>
      <c r="DI33" s="326">
        <v>0</v>
      </c>
      <c r="DJ33" s="326">
        <v>0</v>
      </c>
      <c r="DK33" s="326">
        <v>0</v>
      </c>
      <c r="DL33" s="326">
        <v>0</v>
      </c>
      <c r="DM33" s="315">
        <v>0</v>
      </c>
      <c r="DN33" s="315">
        <v>0</v>
      </c>
      <c r="DO33" s="126">
        <v>0</v>
      </c>
      <c r="DP33" s="399">
        <v>31</v>
      </c>
      <c r="DQ33" s="402">
        <f t="shared" si="20"/>
        <v>283.5</v>
      </c>
      <c r="DR33" s="75">
        <v>29</v>
      </c>
    </row>
    <row r="34" spans="1:122" ht="16.5" customHeight="1" x14ac:dyDescent="0.3">
      <c r="A34" s="80">
        <v>30</v>
      </c>
      <c r="B34" s="66" t="s">
        <v>18</v>
      </c>
      <c r="C34" s="48">
        <v>48.5</v>
      </c>
      <c r="D34" s="49"/>
      <c r="E34" s="49"/>
      <c r="F34" s="50"/>
      <c r="G34" s="374">
        <f t="shared" si="0"/>
        <v>48.5</v>
      </c>
      <c r="H34" s="45">
        <v>26</v>
      </c>
      <c r="I34" s="46"/>
      <c r="J34" s="46"/>
      <c r="K34" s="47"/>
      <c r="L34" s="372">
        <f t="shared" si="1"/>
        <v>26</v>
      </c>
      <c r="M34" s="45"/>
      <c r="N34" s="46"/>
      <c r="O34" s="46"/>
      <c r="P34" s="47"/>
      <c r="Q34" s="375">
        <f t="shared" si="2"/>
        <v>0</v>
      </c>
      <c r="R34" s="111">
        <v>31</v>
      </c>
      <c r="S34" s="46"/>
      <c r="T34" s="46"/>
      <c r="U34" s="306"/>
      <c r="V34" s="370">
        <f t="shared" si="3"/>
        <v>31</v>
      </c>
      <c r="W34" s="111">
        <v>42.5</v>
      </c>
      <c r="X34" s="46"/>
      <c r="Y34" s="46"/>
      <c r="Z34" s="306"/>
      <c r="AA34" s="370">
        <f t="shared" si="4"/>
        <v>42.5</v>
      </c>
      <c r="AB34" s="113">
        <v>53.5</v>
      </c>
      <c r="AC34" s="49"/>
      <c r="AD34" s="49"/>
      <c r="AE34" s="308"/>
      <c r="AF34" s="370">
        <f t="shared" si="5"/>
        <v>53.5</v>
      </c>
      <c r="AG34" s="113"/>
      <c r="AH34" s="49"/>
      <c r="AI34" s="49"/>
      <c r="AJ34" s="308"/>
      <c r="AK34" s="370">
        <f t="shared" si="6"/>
        <v>0</v>
      </c>
      <c r="AL34" s="113"/>
      <c r="AM34" s="49"/>
      <c r="AN34" s="49"/>
      <c r="AO34" s="308"/>
      <c r="AP34" s="364">
        <f t="shared" si="7"/>
        <v>0</v>
      </c>
      <c r="AQ34" s="113"/>
      <c r="AR34" s="49"/>
      <c r="AS34" s="49"/>
      <c r="AT34" s="308"/>
      <c r="AU34" s="364">
        <f t="shared" si="8"/>
        <v>0</v>
      </c>
      <c r="AV34" s="113">
        <v>50</v>
      </c>
      <c r="AW34" s="49"/>
      <c r="AX34" s="49"/>
      <c r="AY34" s="308"/>
      <c r="AZ34" s="370">
        <f t="shared" si="9"/>
        <v>50</v>
      </c>
      <c r="BA34" s="327">
        <v>0</v>
      </c>
      <c r="BB34" s="383">
        <v>25</v>
      </c>
      <c r="BC34" s="327">
        <v>0</v>
      </c>
      <c r="BD34" s="327">
        <v>0</v>
      </c>
      <c r="BE34" s="327">
        <v>0</v>
      </c>
      <c r="BF34" s="355">
        <v>0</v>
      </c>
      <c r="BG34" s="355">
        <v>0</v>
      </c>
      <c r="BH34" s="135">
        <f>AZ34+AF34+AA34+V34+L34+G34</f>
        <v>251.5</v>
      </c>
      <c r="BI34" s="130">
        <v>26</v>
      </c>
      <c r="BJ34" s="113"/>
      <c r="BK34" s="49"/>
      <c r="BL34" s="49"/>
      <c r="BM34" s="308"/>
      <c r="BN34" s="370">
        <f t="shared" si="10"/>
        <v>0</v>
      </c>
      <c r="BO34" s="45"/>
      <c r="BP34" s="46"/>
      <c r="BQ34" s="46"/>
      <c r="BR34" s="47"/>
      <c r="BS34" s="370">
        <f t="shared" si="11"/>
        <v>0</v>
      </c>
      <c r="BT34" s="45"/>
      <c r="BU34" s="46"/>
      <c r="BV34" s="46"/>
      <c r="BW34" s="47"/>
      <c r="BX34" s="375">
        <f t="shared" si="12"/>
        <v>0</v>
      </c>
      <c r="BY34" s="111"/>
      <c r="BZ34" s="46"/>
      <c r="CA34" s="46"/>
      <c r="CB34" s="306"/>
      <c r="CC34" s="370">
        <f t="shared" si="13"/>
        <v>0</v>
      </c>
      <c r="CD34" s="113"/>
      <c r="CE34" s="49"/>
      <c r="CF34" s="49"/>
      <c r="CG34" s="308"/>
      <c r="CH34" s="370">
        <f t="shared" si="14"/>
        <v>0</v>
      </c>
      <c r="CI34" s="113"/>
      <c r="CJ34" s="49"/>
      <c r="CK34" s="49"/>
      <c r="CL34" s="308"/>
      <c r="CM34" s="370">
        <f t="shared" si="15"/>
        <v>0</v>
      </c>
      <c r="CN34" s="113"/>
      <c r="CO34" s="49"/>
      <c r="CP34" s="49"/>
      <c r="CQ34" s="308"/>
      <c r="CR34" s="370">
        <f t="shared" si="16"/>
        <v>0</v>
      </c>
      <c r="CS34" s="113"/>
      <c r="CT34" s="49"/>
      <c r="CU34" s="49"/>
      <c r="CV34" s="308"/>
      <c r="CW34" s="364">
        <f t="shared" si="17"/>
        <v>0</v>
      </c>
      <c r="CX34" s="113"/>
      <c r="CY34" s="49"/>
      <c r="CZ34" s="49"/>
      <c r="DA34" s="308"/>
      <c r="DB34" s="364">
        <f t="shared" si="21"/>
        <v>0</v>
      </c>
      <c r="DC34" s="113"/>
      <c r="DD34" s="49"/>
      <c r="DE34" s="49"/>
      <c r="DF34" s="308"/>
      <c r="DG34" s="370">
        <f t="shared" si="19"/>
        <v>0</v>
      </c>
      <c r="DH34" s="326">
        <v>0</v>
      </c>
      <c r="DI34" s="326">
        <v>0</v>
      </c>
      <c r="DJ34" s="326">
        <v>0</v>
      </c>
      <c r="DK34" s="326">
        <v>0</v>
      </c>
      <c r="DL34" s="326">
        <v>0</v>
      </c>
      <c r="DM34" s="315">
        <v>0</v>
      </c>
      <c r="DN34" s="315">
        <v>0</v>
      </c>
      <c r="DO34" s="126">
        <f>DN34</f>
        <v>0</v>
      </c>
      <c r="DP34" s="399">
        <v>32</v>
      </c>
      <c r="DQ34" s="402">
        <f t="shared" si="20"/>
        <v>251.5</v>
      </c>
      <c r="DR34" s="75">
        <v>30</v>
      </c>
    </row>
    <row r="35" spans="1:122" ht="16.5" customHeight="1" x14ac:dyDescent="0.3">
      <c r="A35" s="80">
        <v>31</v>
      </c>
      <c r="B35" s="65" t="s">
        <v>3</v>
      </c>
      <c r="C35" s="5">
        <v>64</v>
      </c>
      <c r="D35" s="3"/>
      <c r="E35" s="3"/>
      <c r="F35" s="6"/>
      <c r="G35" s="374">
        <f t="shared" si="0"/>
        <v>64</v>
      </c>
      <c r="H35" s="45">
        <v>50</v>
      </c>
      <c r="I35" s="46">
        <v>27.5</v>
      </c>
      <c r="J35" s="46"/>
      <c r="K35" s="47"/>
      <c r="L35" s="372">
        <f t="shared" si="1"/>
        <v>77.5</v>
      </c>
      <c r="M35" s="45"/>
      <c r="N35" s="46"/>
      <c r="O35" s="46"/>
      <c r="P35" s="47"/>
      <c r="Q35" s="375">
        <f t="shared" si="2"/>
        <v>0</v>
      </c>
      <c r="R35" s="111"/>
      <c r="S35" s="46"/>
      <c r="T35" s="46"/>
      <c r="U35" s="306"/>
      <c r="V35" s="370">
        <f t="shared" si="3"/>
        <v>0</v>
      </c>
      <c r="W35" s="111">
        <v>34</v>
      </c>
      <c r="X35" s="46"/>
      <c r="Y35" s="46"/>
      <c r="Z35" s="306"/>
      <c r="AA35" s="370">
        <f t="shared" si="4"/>
        <v>34</v>
      </c>
      <c r="AB35" s="106"/>
      <c r="AC35" s="3"/>
      <c r="AD35" s="3"/>
      <c r="AE35" s="143"/>
      <c r="AF35" s="370">
        <f t="shared" si="5"/>
        <v>0</v>
      </c>
      <c r="AG35" s="106"/>
      <c r="AH35" s="3"/>
      <c r="AI35" s="3"/>
      <c r="AJ35" s="143"/>
      <c r="AK35" s="370">
        <f t="shared" si="6"/>
        <v>0</v>
      </c>
      <c r="AL35" s="106"/>
      <c r="AM35" s="3"/>
      <c r="AN35" s="3"/>
      <c r="AO35" s="143"/>
      <c r="AP35" s="364">
        <f t="shared" si="7"/>
        <v>0</v>
      </c>
      <c r="AQ35" s="106"/>
      <c r="AR35" s="3"/>
      <c r="AS35" s="3"/>
      <c r="AT35" s="143"/>
      <c r="AU35" s="364">
        <f t="shared" si="8"/>
        <v>0</v>
      </c>
      <c r="AV35" s="106">
        <v>49</v>
      </c>
      <c r="AW35" s="3"/>
      <c r="AX35" s="3"/>
      <c r="AY35" s="143"/>
      <c r="AZ35" s="370">
        <f t="shared" si="9"/>
        <v>49</v>
      </c>
      <c r="BA35" s="322">
        <v>0</v>
      </c>
      <c r="BB35" s="327">
        <v>0</v>
      </c>
      <c r="BC35" s="327">
        <v>0</v>
      </c>
      <c r="BD35" s="327">
        <v>0</v>
      </c>
      <c r="BE35" s="327">
        <v>0</v>
      </c>
      <c r="BF35" s="355">
        <v>0</v>
      </c>
      <c r="BG35" s="355">
        <v>0</v>
      </c>
      <c r="BH35" s="234">
        <f>AZ35+AA35+L35+G35</f>
        <v>224.5</v>
      </c>
      <c r="BI35" s="130">
        <v>27</v>
      </c>
      <c r="BJ35" s="113"/>
      <c r="BK35" s="49"/>
      <c r="BL35" s="49"/>
      <c r="BM35" s="308"/>
      <c r="BN35" s="370">
        <f t="shared" si="10"/>
        <v>0</v>
      </c>
      <c r="BO35" s="45"/>
      <c r="BP35" s="46"/>
      <c r="BQ35" s="46"/>
      <c r="BR35" s="47"/>
      <c r="BS35" s="370">
        <f t="shared" si="11"/>
        <v>0</v>
      </c>
      <c r="BT35" s="45"/>
      <c r="BU35" s="46"/>
      <c r="BV35" s="46"/>
      <c r="BW35" s="47"/>
      <c r="BX35" s="375">
        <f t="shared" si="12"/>
        <v>0</v>
      </c>
      <c r="BY35" s="111"/>
      <c r="BZ35" s="46"/>
      <c r="CA35" s="46"/>
      <c r="CB35" s="306"/>
      <c r="CC35" s="370">
        <f t="shared" si="13"/>
        <v>0</v>
      </c>
      <c r="CD35" s="113"/>
      <c r="CE35" s="49"/>
      <c r="CF35" s="49"/>
      <c r="CG35" s="308"/>
      <c r="CH35" s="370">
        <f t="shared" si="14"/>
        <v>0</v>
      </c>
      <c r="CI35" s="113"/>
      <c r="CJ35" s="49"/>
      <c r="CK35" s="49"/>
      <c r="CL35" s="308"/>
      <c r="CM35" s="370">
        <f t="shared" si="15"/>
        <v>0</v>
      </c>
      <c r="CN35" s="113"/>
      <c r="CO35" s="49"/>
      <c r="CP35" s="49"/>
      <c r="CQ35" s="308"/>
      <c r="CR35" s="370">
        <f t="shared" si="16"/>
        <v>0</v>
      </c>
      <c r="CS35" s="113"/>
      <c r="CT35" s="49"/>
      <c r="CU35" s="49"/>
      <c r="CV35" s="308"/>
      <c r="CW35" s="364">
        <f t="shared" si="17"/>
        <v>0</v>
      </c>
      <c r="CX35" s="113"/>
      <c r="CY35" s="49"/>
      <c r="CZ35" s="49"/>
      <c r="DA35" s="308"/>
      <c r="DB35" s="364">
        <f t="shared" si="21"/>
        <v>0</v>
      </c>
      <c r="DC35" s="113"/>
      <c r="DD35" s="49"/>
      <c r="DE35" s="49"/>
      <c r="DF35" s="308"/>
      <c r="DG35" s="370">
        <f t="shared" si="19"/>
        <v>0</v>
      </c>
      <c r="DH35" s="326">
        <v>0</v>
      </c>
      <c r="DI35" s="326">
        <v>0</v>
      </c>
      <c r="DJ35" s="326">
        <v>0</v>
      </c>
      <c r="DK35" s="326">
        <v>0</v>
      </c>
      <c r="DL35" s="326">
        <v>0</v>
      </c>
      <c r="DM35" s="315">
        <v>0</v>
      </c>
      <c r="DN35" s="315">
        <v>0</v>
      </c>
      <c r="DO35" s="126">
        <f>DN35</f>
        <v>0</v>
      </c>
      <c r="DP35" s="399">
        <v>33</v>
      </c>
      <c r="DQ35" s="402">
        <f t="shared" si="20"/>
        <v>224.5</v>
      </c>
      <c r="DR35" s="75">
        <v>31</v>
      </c>
    </row>
    <row r="36" spans="1:122" ht="16.5" customHeight="1" x14ac:dyDescent="0.3">
      <c r="A36" s="80">
        <v>32</v>
      </c>
      <c r="B36" s="65" t="s">
        <v>27</v>
      </c>
      <c r="C36" s="5"/>
      <c r="D36" s="3"/>
      <c r="E36" s="3"/>
      <c r="F36" s="6"/>
      <c r="G36" s="374">
        <f t="shared" si="0"/>
        <v>0</v>
      </c>
      <c r="H36" s="45"/>
      <c r="I36" s="46"/>
      <c r="J36" s="46"/>
      <c r="K36" s="47"/>
      <c r="L36" s="372">
        <f t="shared" si="1"/>
        <v>0</v>
      </c>
      <c r="M36" s="45"/>
      <c r="N36" s="46"/>
      <c r="O36" s="46"/>
      <c r="P36" s="47"/>
      <c r="Q36" s="375">
        <f t="shared" si="2"/>
        <v>0</v>
      </c>
      <c r="R36" s="111"/>
      <c r="S36" s="46"/>
      <c r="T36" s="46"/>
      <c r="U36" s="306"/>
      <c r="V36" s="370">
        <f t="shared" si="3"/>
        <v>0</v>
      </c>
      <c r="W36" s="111"/>
      <c r="X36" s="46"/>
      <c r="Y36" s="46"/>
      <c r="Z36" s="306"/>
      <c r="AA36" s="370">
        <f t="shared" si="4"/>
        <v>0</v>
      </c>
      <c r="AB36" s="106"/>
      <c r="AC36" s="3"/>
      <c r="AD36" s="3"/>
      <c r="AE36" s="143"/>
      <c r="AF36" s="370">
        <f t="shared" si="5"/>
        <v>0</v>
      </c>
      <c r="AG36" s="106"/>
      <c r="AH36" s="3"/>
      <c r="AI36" s="3"/>
      <c r="AJ36" s="143"/>
      <c r="AK36" s="370">
        <f t="shared" si="6"/>
        <v>0</v>
      </c>
      <c r="AL36" s="106"/>
      <c r="AM36" s="3"/>
      <c r="AN36" s="3"/>
      <c r="AO36" s="143"/>
      <c r="AP36" s="364">
        <f t="shared" si="7"/>
        <v>0</v>
      </c>
      <c r="AQ36" s="106"/>
      <c r="AR36" s="3"/>
      <c r="AS36" s="3"/>
      <c r="AT36" s="143"/>
      <c r="AU36" s="364">
        <f t="shared" si="8"/>
        <v>0</v>
      </c>
      <c r="AV36" s="106"/>
      <c r="AW36" s="3"/>
      <c r="AX36" s="3"/>
      <c r="AY36" s="143"/>
      <c r="AZ36" s="370">
        <f t="shared" si="9"/>
        <v>0</v>
      </c>
      <c r="BA36" s="327">
        <v>0</v>
      </c>
      <c r="BB36" s="327">
        <v>0</v>
      </c>
      <c r="BC36" s="327">
        <v>0</v>
      </c>
      <c r="BD36" s="327">
        <v>0</v>
      </c>
      <c r="BE36" s="327">
        <v>0</v>
      </c>
      <c r="BF36" s="355">
        <v>0</v>
      </c>
      <c r="BG36" s="355">
        <v>0</v>
      </c>
      <c r="BH36" s="234">
        <v>0</v>
      </c>
      <c r="BI36" s="130">
        <v>35</v>
      </c>
      <c r="BJ36" s="113">
        <v>49</v>
      </c>
      <c r="BK36" s="49"/>
      <c r="BL36" s="49"/>
      <c r="BM36" s="308"/>
      <c r="BN36" s="370">
        <f t="shared" si="10"/>
        <v>49</v>
      </c>
      <c r="BO36" s="45">
        <v>55</v>
      </c>
      <c r="BP36" s="46"/>
      <c r="BQ36" s="46"/>
      <c r="BR36" s="47"/>
      <c r="BS36" s="370">
        <f t="shared" si="11"/>
        <v>55</v>
      </c>
      <c r="BT36" s="45"/>
      <c r="BU36" s="46"/>
      <c r="BV36" s="46"/>
      <c r="BW36" s="47"/>
      <c r="BX36" s="375">
        <f t="shared" si="12"/>
        <v>0</v>
      </c>
      <c r="BY36" s="111">
        <v>43</v>
      </c>
      <c r="BZ36" s="46"/>
      <c r="CA36" s="46"/>
      <c r="CB36" s="306"/>
      <c r="CC36" s="370">
        <f t="shared" si="13"/>
        <v>43</v>
      </c>
      <c r="CD36" s="113"/>
      <c r="CE36" s="49"/>
      <c r="CF36" s="49"/>
      <c r="CG36" s="308">
        <v>32.5</v>
      </c>
      <c r="CH36" s="370">
        <f t="shared" si="14"/>
        <v>32.5</v>
      </c>
      <c r="CI36" s="113"/>
      <c r="CJ36" s="49"/>
      <c r="CK36" s="49"/>
      <c r="CL36" s="308"/>
      <c r="CM36" s="370">
        <f t="shared" si="15"/>
        <v>0</v>
      </c>
      <c r="CN36" s="113"/>
      <c r="CO36" s="49"/>
      <c r="CP36" s="49"/>
      <c r="CQ36" s="308"/>
      <c r="CR36" s="370">
        <f t="shared" si="16"/>
        <v>0</v>
      </c>
      <c r="CS36" s="113"/>
      <c r="CT36" s="49"/>
      <c r="CU36" s="49"/>
      <c r="CV36" s="308"/>
      <c r="CW36" s="364">
        <f t="shared" si="17"/>
        <v>0</v>
      </c>
      <c r="CX36" s="113"/>
      <c r="CY36" s="49"/>
      <c r="CZ36" s="49"/>
      <c r="DA36" s="308"/>
      <c r="DB36" s="364">
        <f t="shared" si="21"/>
        <v>0</v>
      </c>
      <c r="DC36" s="113"/>
      <c r="DD36" s="49"/>
      <c r="DE36" s="49"/>
      <c r="DF36" s="308"/>
      <c r="DG36" s="370">
        <f t="shared" si="19"/>
        <v>0</v>
      </c>
      <c r="DH36" s="326">
        <v>0</v>
      </c>
      <c r="DI36" s="326">
        <v>0</v>
      </c>
      <c r="DJ36" s="326">
        <v>0</v>
      </c>
      <c r="DK36" s="326">
        <v>0</v>
      </c>
      <c r="DL36" s="326">
        <v>0</v>
      </c>
      <c r="DM36" s="315">
        <v>0</v>
      </c>
      <c r="DN36" s="315">
        <v>0</v>
      </c>
      <c r="DO36" s="126">
        <f>CH36+CC36+BS36+BN36</f>
        <v>179.5</v>
      </c>
      <c r="DP36" s="399">
        <v>24</v>
      </c>
      <c r="DQ36" s="402">
        <f t="shared" si="20"/>
        <v>179.5</v>
      </c>
      <c r="DR36" s="75">
        <v>32</v>
      </c>
    </row>
    <row r="37" spans="1:122" s="101" customFormat="1" ht="16.5" customHeight="1" x14ac:dyDescent="0.3">
      <c r="A37" s="80">
        <v>33</v>
      </c>
      <c r="B37" s="66" t="s">
        <v>24</v>
      </c>
      <c r="C37" s="55"/>
      <c r="D37" s="3"/>
      <c r="E37" s="3"/>
      <c r="F37" s="6"/>
      <c r="G37" s="374">
        <f t="shared" si="0"/>
        <v>0</v>
      </c>
      <c r="H37" s="45"/>
      <c r="I37" s="46"/>
      <c r="J37" s="46"/>
      <c r="K37" s="47"/>
      <c r="L37" s="372">
        <f t="shared" si="1"/>
        <v>0</v>
      </c>
      <c r="M37" s="45"/>
      <c r="N37" s="46"/>
      <c r="O37" s="46"/>
      <c r="P37" s="47"/>
      <c r="Q37" s="375">
        <f t="shared" si="2"/>
        <v>0</v>
      </c>
      <c r="R37" s="111"/>
      <c r="S37" s="46"/>
      <c r="T37" s="46"/>
      <c r="U37" s="306"/>
      <c r="V37" s="370">
        <f t="shared" si="3"/>
        <v>0</v>
      </c>
      <c r="W37" s="111"/>
      <c r="X37" s="46"/>
      <c r="Y37" s="46"/>
      <c r="Z37" s="306"/>
      <c r="AA37" s="370">
        <f t="shared" si="4"/>
        <v>0</v>
      </c>
      <c r="AB37" s="106"/>
      <c r="AC37" s="3"/>
      <c r="AD37" s="3"/>
      <c r="AE37" s="143"/>
      <c r="AF37" s="370">
        <f t="shared" si="5"/>
        <v>0</v>
      </c>
      <c r="AG37" s="106"/>
      <c r="AH37" s="3"/>
      <c r="AI37" s="3"/>
      <c r="AJ37" s="143"/>
      <c r="AK37" s="370">
        <f t="shared" si="6"/>
        <v>0</v>
      </c>
      <c r="AL37" s="106"/>
      <c r="AM37" s="3"/>
      <c r="AN37" s="3"/>
      <c r="AO37" s="143"/>
      <c r="AP37" s="364">
        <f t="shared" si="7"/>
        <v>0</v>
      </c>
      <c r="AQ37" s="106"/>
      <c r="AR37" s="3"/>
      <c r="AS37" s="3"/>
      <c r="AT37" s="143"/>
      <c r="AU37" s="364">
        <f t="shared" si="8"/>
        <v>0</v>
      </c>
      <c r="AV37" s="106"/>
      <c r="AW37" s="3"/>
      <c r="AX37" s="3"/>
      <c r="AY37" s="143"/>
      <c r="AZ37" s="370">
        <f t="shared" si="9"/>
        <v>0</v>
      </c>
      <c r="BA37" s="327">
        <v>0</v>
      </c>
      <c r="BB37" s="327">
        <v>0</v>
      </c>
      <c r="BC37" s="327">
        <v>0</v>
      </c>
      <c r="BD37" s="327">
        <v>0</v>
      </c>
      <c r="BE37" s="327">
        <v>0</v>
      </c>
      <c r="BF37" s="355">
        <v>0</v>
      </c>
      <c r="BG37" s="355">
        <v>0</v>
      </c>
      <c r="BH37" s="234">
        <v>0</v>
      </c>
      <c r="BI37" s="130">
        <v>37</v>
      </c>
      <c r="BJ37" s="106">
        <v>90</v>
      </c>
      <c r="BK37" s="3"/>
      <c r="BL37" s="3"/>
      <c r="BM37" s="143"/>
      <c r="BN37" s="370">
        <f t="shared" si="10"/>
        <v>90</v>
      </c>
      <c r="BO37" s="45"/>
      <c r="BP37" s="46"/>
      <c r="BQ37" s="46"/>
      <c r="BR37" s="47"/>
      <c r="BS37" s="370">
        <f t="shared" si="11"/>
        <v>0</v>
      </c>
      <c r="BT37" s="45"/>
      <c r="BU37" s="46"/>
      <c r="BV37" s="46"/>
      <c r="BW37" s="47"/>
      <c r="BX37" s="375">
        <f t="shared" si="12"/>
        <v>0</v>
      </c>
      <c r="BY37" s="111"/>
      <c r="BZ37" s="46"/>
      <c r="CA37" s="46"/>
      <c r="CB37" s="306"/>
      <c r="CC37" s="370">
        <f t="shared" si="13"/>
        <v>0</v>
      </c>
      <c r="CD37" s="106"/>
      <c r="CE37" s="3"/>
      <c r="CF37" s="3"/>
      <c r="CG37" s="143"/>
      <c r="CH37" s="370">
        <f t="shared" si="14"/>
        <v>0</v>
      </c>
      <c r="CI37" s="106"/>
      <c r="CJ37" s="3"/>
      <c r="CK37" s="3"/>
      <c r="CL37" s="143"/>
      <c r="CM37" s="370">
        <f t="shared" si="15"/>
        <v>0</v>
      </c>
      <c r="CN37" s="106"/>
      <c r="CO37" s="3"/>
      <c r="CP37" s="3"/>
      <c r="CQ37" s="143"/>
      <c r="CR37" s="370">
        <f t="shared" si="16"/>
        <v>0</v>
      </c>
      <c r="CS37" s="106"/>
      <c r="CT37" s="3"/>
      <c r="CU37" s="3"/>
      <c r="CV37" s="143"/>
      <c r="CW37" s="364">
        <f t="shared" si="17"/>
        <v>0</v>
      </c>
      <c r="CX37" s="106"/>
      <c r="CY37" s="3"/>
      <c r="CZ37" s="3"/>
      <c r="DA37" s="143"/>
      <c r="DB37" s="364">
        <f t="shared" si="21"/>
        <v>0</v>
      </c>
      <c r="DC37" s="106"/>
      <c r="DD37" s="3"/>
      <c r="DE37" s="3"/>
      <c r="DF37" s="143"/>
      <c r="DG37" s="370">
        <f t="shared" si="19"/>
        <v>0</v>
      </c>
      <c r="DH37" s="326">
        <v>0</v>
      </c>
      <c r="DI37" s="326">
        <v>0</v>
      </c>
      <c r="DJ37" s="326">
        <v>0</v>
      </c>
      <c r="DK37" s="326">
        <v>0</v>
      </c>
      <c r="DL37" s="326">
        <v>0</v>
      </c>
      <c r="DM37" s="315">
        <v>0</v>
      </c>
      <c r="DN37" s="315">
        <v>0</v>
      </c>
      <c r="DO37" s="126">
        <f>BN37</f>
        <v>90</v>
      </c>
      <c r="DP37" s="399">
        <v>28</v>
      </c>
      <c r="DQ37" s="402">
        <f t="shared" si="20"/>
        <v>90</v>
      </c>
      <c r="DR37" s="75">
        <v>33</v>
      </c>
    </row>
    <row r="38" spans="1:122" s="101" customFormat="1" ht="16.5" customHeight="1" x14ac:dyDescent="0.3">
      <c r="A38" s="80">
        <v>34</v>
      </c>
      <c r="B38" s="66" t="s">
        <v>23</v>
      </c>
      <c r="C38" s="48"/>
      <c r="D38" s="49"/>
      <c r="E38" s="49"/>
      <c r="F38" s="50"/>
      <c r="G38" s="374">
        <f t="shared" si="0"/>
        <v>0</v>
      </c>
      <c r="H38" s="45">
        <v>75</v>
      </c>
      <c r="I38" s="46"/>
      <c r="J38" s="46"/>
      <c r="K38" s="47"/>
      <c r="L38" s="372">
        <f t="shared" si="1"/>
        <v>75</v>
      </c>
      <c r="M38" s="45"/>
      <c r="N38" s="46"/>
      <c r="O38" s="46"/>
      <c r="P38" s="47"/>
      <c r="Q38" s="375">
        <f t="shared" si="2"/>
        <v>0</v>
      </c>
      <c r="R38" s="111"/>
      <c r="S38" s="46"/>
      <c r="T38" s="46"/>
      <c r="U38" s="306"/>
      <c r="V38" s="370">
        <f t="shared" si="3"/>
        <v>0</v>
      </c>
      <c r="W38" s="111"/>
      <c r="X38" s="46"/>
      <c r="Y38" s="46"/>
      <c r="Z38" s="306"/>
      <c r="AA38" s="370">
        <f t="shared" si="4"/>
        <v>0</v>
      </c>
      <c r="AB38" s="113"/>
      <c r="AC38" s="49"/>
      <c r="AD38" s="49"/>
      <c r="AE38" s="308"/>
      <c r="AF38" s="370">
        <f t="shared" si="5"/>
        <v>0</v>
      </c>
      <c r="AG38" s="113"/>
      <c r="AH38" s="49"/>
      <c r="AI38" s="49"/>
      <c r="AJ38" s="308"/>
      <c r="AK38" s="370">
        <f t="shared" si="6"/>
        <v>0</v>
      </c>
      <c r="AL38" s="113"/>
      <c r="AM38" s="49"/>
      <c r="AN38" s="49"/>
      <c r="AO38" s="308"/>
      <c r="AP38" s="364">
        <f t="shared" si="7"/>
        <v>0</v>
      </c>
      <c r="AQ38" s="113"/>
      <c r="AR38" s="49"/>
      <c r="AS38" s="49"/>
      <c r="AT38" s="308"/>
      <c r="AU38" s="364">
        <f t="shared" si="8"/>
        <v>0</v>
      </c>
      <c r="AV38" s="113"/>
      <c r="AW38" s="49"/>
      <c r="AX38" s="49"/>
      <c r="AY38" s="308"/>
      <c r="AZ38" s="370">
        <f t="shared" si="9"/>
        <v>0</v>
      </c>
      <c r="BA38" s="322">
        <v>0</v>
      </c>
      <c r="BB38" s="327">
        <v>0</v>
      </c>
      <c r="BC38" s="327">
        <v>0</v>
      </c>
      <c r="BD38" s="327">
        <v>0</v>
      </c>
      <c r="BE38" s="327">
        <v>0</v>
      </c>
      <c r="BF38" s="355">
        <v>0</v>
      </c>
      <c r="BG38" s="355">
        <v>0</v>
      </c>
      <c r="BH38" s="135">
        <f>L38</f>
        <v>75</v>
      </c>
      <c r="BI38" s="130">
        <v>29</v>
      </c>
      <c r="BJ38" s="113"/>
      <c r="BK38" s="49"/>
      <c r="BL38" s="49"/>
      <c r="BM38" s="308"/>
      <c r="BN38" s="370">
        <f t="shared" si="10"/>
        <v>0</v>
      </c>
      <c r="BO38" s="45"/>
      <c r="BP38" s="46"/>
      <c r="BQ38" s="46"/>
      <c r="BR38" s="47"/>
      <c r="BS38" s="370">
        <f t="shared" si="11"/>
        <v>0</v>
      </c>
      <c r="BT38" s="45"/>
      <c r="BU38" s="46"/>
      <c r="BV38" s="46"/>
      <c r="BW38" s="47"/>
      <c r="BX38" s="375">
        <f t="shared" si="12"/>
        <v>0</v>
      </c>
      <c r="BY38" s="111"/>
      <c r="BZ38" s="46"/>
      <c r="CA38" s="46"/>
      <c r="CB38" s="306"/>
      <c r="CC38" s="370">
        <f t="shared" si="13"/>
        <v>0</v>
      </c>
      <c r="CD38" s="113"/>
      <c r="CE38" s="49"/>
      <c r="CF38" s="49"/>
      <c r="CG38" s="308"/>
      <c r="CH38" s="370">
        <f t="shared" si="14"/>
        <v>0</v>
      </c>
      <c r="CI38" s="113"/>
      <c r="CJ38" s="49"/>
      <c r="CK38" s="49"/>
      <c r="CL38" s="308"/>
      <c r="CM38" s="370">
        <f t="shared" si="15"/>
        <v>0</v>
      </c>
      <c r="CN38" s="113"/>
      <c r="CO38" s="49"/>
      <c r="CP38" s="49"/>
      <c r="CQ38" s="308"/>
      <c r="CR38" s="370">
        <f t="shared" si="16"/>
        <v>0</v>
      </c>
      <c r="CS38" s="113"/>
      <c r="CT38" s="49"/>
      <c r="CU38" s="49"/>
      <c r="CV38" s="308"/>
      <c r="CW38" s="364">
        <f t="shared" si="17"/>
        <v>0</v>
      </c>
      <c r="CX38" s="113"/>
      <c r="CY38" s="49"/>
      <c r="CZ38" s="49"/>
      <c r="DA38" s="308"/>
      <c r="DB38" s="364">
        <f t="shared" si="21"/>
        <v>0</v>
      </c>
      <c r="DC38" s="113"/>
      <c r="DD38" s="49"/>
      <c r="DE38" s="49"/>
      <c r="DF38" s="308"/>
      <c r="DG38" s="370">
        <f t="shared" si="19"/>
        <v>0</v>
      </c>
      <c r="DH38" s="326">
        <v>0</v>
      </c>
      <c r="DI38" s="326">
        <v>0</v>
      </c>
      <c r="DJ38" s="326">
        <v>0</v>
      </c>
      <c r="DK38" s="326">
        <v>0</v>
      </c>
      <c r="DL38" s="326">
        <v>0</v>
      </c>
      <c r="DM38" s="315">
        <v>0</v>
      </c>
      <c r="DN38" s="315">
        <v>0</v>
      </c>
      <c r="DO38" s="126">
        <v>0</v>
      </c>
      <c r="DP38" s="399">
        <v>34</v>
      </c>
      <c r="DQ38" s="402">
        <f t="shared" si="20"/>
        <v>75</v>
      </c>
      <c r="DR38" s="75">
        <v>34</v>
      </c>
    </row>
    <row r="39" spans="1:122" s="101" customFormat="1" ht="16.5" customHeight="1" x14ac:dyDescent="0.3">
      <c r="A39" s="80">
        <v>35</v>
      </c>
      <c r="B39" s="66" t="s">
        <v>9</v>
      </c>
      <c r="C39" s="48"/>
      <c r="D39" s="49"/>
      <c r="E39" s="49"/>
      <c r="F39" s="50"/>
      <c r="G39" s="374">
        <f t="shared" si="0"/>
        <v>0</v>
      </c>
      <c r="H39" s="45">
        <v>49</v>
      </c>
      <c r="I39" s="46"/>
      <c r="J39" s="46"/>
      <c r="K39" s="47"/>
      <c r="L39" s="372">
        <f t="shared" si="1"/>
        <v>49</v>
      </c>
      <c r="M39" s="45"/>
      <c r="N39" s="46"/>
      <c r="O39" s="46"/>
      <c r="P39" s="47"/>
      <c r="Q39" s="375">
        <f t="shared" si="2"/>
        <v>0</v>
      </c>
      <c r="R39" s="111"/>
      <c r="S39" s="46"/>
      <c r="T39" s="46"/>
      <c r="U39" s="306"/>
      <c r="V39" s="370">
        <f t="shared" si="3"/>
        <v>0</v>
      </c>
      <c r="W39" s="111"/>
      <c r="X39" s="46"/>
      <c r="Y39" s="46"/>
      <c r="Z39" s="306"/>
      <c r="AA39" s="370">
        <f t="shared" si="4"/>
        <v>0</v>
      </c>
      <c r="AB39" s="113"/>
      <c r="AC39" s="49"/>
      <c r="AD39" s="49"/>
      <c r="AE39" s="308"/>
      <c r="AF39" s="370">
        <f t="shared" si="5"/>
        <v>0</v>
      </c>
      <c r="AG39" s="113"/>
      <c r="AH39" s="49"/>
      <c r="AI39" s="49"/>
      <c r="AJ39" s="308"/>
      <c r="AK39" s="370">
        <f t="shared" si="6"/>
        <v>0</v>
      </c>
      <c r="AL39" s="113"/>
      <c r="AM39" s="49"/>
      <c r="AN39" s="49"/>
      <c r="AO39" s="308"/>
      <c r="AP39" s="364">
        <f t="shared" si="7"/>
        <v>0</v>
      </c>
      <c r="AQ39" s="113"/>
      <c r="AR39" s="49"/>
      <c r="AS39" s="49"/>
      <c r="AT39" s="308"/>
      <c r="AU39" s="364">
        <f t="shared" si="8"/>
        <v>0</v>
      </c>
      <c r="AV39" s="113"/>
      <c r="AW39" s="49"/>
      <c r="AX39" s="49"/>
      <c r="AY39" s="308"/>
      <c r="AZ39" s="370">
        <f t="shared" si="9"/>
        <v>0</v>
      </c>
      <c r="BA39" s="327">
        <v>0</v>
      </c>
      <c r="BB39" s="327">
        <v>0</v>
      </c>
      <c r="BC39" s="327">
        <v>0</v>
      </c>
      <c r="BD39" s="327">
        <v>0</v>
      </c>
      <c r="BE39" s="327">
        <v>0</v>
      </c>
      <c r="BF39" s="355">
        <v>0</v>
      </c>
      <c r="BG39" s="355">
        <v>0</v>
      </c>
      <c r="BH39" s="135">
        <v>49</v>
      </c>
      <c r="BI39" s="130">
        <v>30</v>
      </c>
      <c r="BJ39" s="113"/>
      <c r="BK39" s="49"/>
      <c r="BL39" s="49"/>
      <c r="BM39" s="308"/>
      <c r="BN39" s="370">
        <f t="shared" si="10"/>
        <v>0</v>
      </c>
      <c r="BO39" s="45"/>
      <c r="BP39" s="46"/>
      <c r="BQ39" s="46"/>
      <c r="BR39" s="47"/>
      <c r="BS39" s="370">
        <f t="shared" si="11"/>
        <v>0</v>
      </c>
      <c r="BT39" s="45"/>
      <c r="BU39" s="46"/>
      <c r="BV39" s="46"/>
      <c r="BW39" s="47"/>
      <c r="BX39" s="375">
        <f t="shared" si="12"/>
        <v>0</v>
      </c>
      <c r="BY39" s="111"/>
      <c r="BZ39" s="46"/>
      <c r="CA39" s="46"/>
      <c r="CB39" s="306"/>
      <c r="CC39" s="370">
        <f t="shared" si="13"/>
        <v>0</v>
      </c>
      <c r="CD39" s="113"/>
      <c r="CE39" s="49"/>
      <c r="CF39" s="49"/>
      <c r="CG39" s="308"/>
      <c r="CH39" s="370">
        <f t="shared" si="14"/>
        <v>0</v>
      </c>
      <c r="CI39" s="113"/>
      <c r="CJ39" s="49"/>
      <c r="CK39" s="49"/>
      <c r="CL39" s="308"/>
      <c r="CM39" s="370">
        <f t="shared" si="15"/>
        <v>0</v>
      </c>
      <c r="CN39" s="113"/>
      <c r="CO39" s="49"/>
      <c r="CP39" s="49"/>
      <c r="CQ39" s="308"/>
      <c r="CR39" s="370">
        <f t="shared" si="16"/>
        <v>0</v>
      </c>
      <c r="CS39" s="113"/>
      <c r="CT39" s="49"/>
      <c r="CU39" s="49"/>
      <c r="CV39" s="308"/>
      <c r="CW39" s="364">
        <f t="shared" si="17"/>
        <v>0</v>
      </c>
      <c r="CX39" s="113"/>
      <c r="CY39" s="49"/>
      <c r="CZ39" s="49"/>
      <c r="DA39" s="308"/>
      <c r="DB39" s="364">
        <f t="shared" si="21"/>
        <v>0</v>
      </c>
      <c r="DC39" s="113"/>
      <c r="DD39" s="49"/>
      <c r="DE39" s="49"/>
      <c r="DF39" s="308"/>
      <c r="DG39" s="370">
        <f t="shared" si="19"/>
        <v>0</v>
      </c>
      <c r="DH39" s="326">
        <v>0</v>
      </c>
      <c r="DI39" s="326">
        <v>0</v>
      </c>
      <c r="DJ39" s="326">
        <v>0</v>
      </c>
      <c r="DK39" s="326">
        <v>0</v>
      </c>
      <c r="DL39" s="326">
        <v>0</v>
      </c>
      <c r="DM39" s="315">
        <v>0</v>
      </c>
      <c r="DN39" s="315">
        <v>0</v>
      </c>
      <c r="DO39" s="126">
        <v>0</v>
      </c>
      <c r="DP39" s="399">
        <v>35</v>
      </c>
      <c r="DQ39" s="402">
        <f t="shared" si="20"/>
        <v>49</v>
      </c>
      <c r="DR39" s="75">
        <v>35</v>
      </c>
    </row>
    <row r="40" spans="1:122" s="101" customFormat="1" ht="16.5" customHeight="1" x14ac:dyDescent="0.3">
      <c r="A40" s="80">
        <v>36</v>
      </c>
      <c r="B40" s="66" t="s">
        <v>52</v>
      </c>
      <c r="C40" s="48"/>
      <c r="D40" s="49"/>
      <c r="E40" s="49"/>
      <c r="F40" s="50"/>
      <c r="G40" s="374">
        <f t="shared" si="0"/>
        <v>0</v>
      </c>
      <c r="H40" s="45"/>
      <c r="I40" s="46"/>
      <c r="J40" s="46"/>
      <c r="K40" s="47"/>
      <c r="L40" s="372">
        <f t="shared" si="1"/>
        <v>0</v>
      </c>
      <c r="M40" s="45"/>
      <c r="N40" s="46"/>
      <c r="O40" s="46"/>
      <c r="P40" s="47"/>
      <c r="Q40" s="375">
        <f t="shared" si="2"/>
        <v>0</v>
      </c>
      <c r="R40" s="111"/>
      <c r="S40" s="46"/>
      <c r="T40" s="46"/>
      <c r="U40" s="306"/>
      <c r="V40" s="370">
        <f t="shared" si="3"/>
        <v>0</v>
      </c>
      <c r="W40" s="111">
        <v>45</v>
      </c>
      <c r="X40" s="46"/>
      <c r="Y40" s="46"/>
      <c r="Z40" s="306"/>
      <c r="AA40" s="370">
        <f t="shared" si="4"/>
        <v>45</v>
      </c>
      <c r="AB40" s="113"/>
      <c r="AC40" s="49"/>
      <c r="AD40" s="49"/>
      <c r="AE40" s="308"/>
      <c r="AF40" s="370">
        <f t="shared" si="5"/>
        <v>0</v>
      </c>
      <c r="AG40" s="113"/>
      <c r="AH40" s="49"/>
      <c r="AI40" s="49"/>
      <c r="AJ40" s="308"/>
      <c r="AK40" s="370">
        <f t="shared" si="6"/>
        <v>0</v>
      </c>
      <c r="AL40" s="113"/>
      <c r="AM40" s="49"/>
      <c r="AN40" s="49"/>
      <c r="AO40" s="308"/>
      <c r="AP40" s="364">
        <f t="shared" si="7"/>
        <v>0</v>
      </c>
      <c r="AQ40" s="113"/>
      <c r="AR40" s="49"/>
      <c r="AS40" s="49"/>
      <c r="AT40" s="308"/>
      <c r="AU40" s="364">
        <f t="shared" si="8"/>
        <v>0</v>
      </c>
      <c r="AV40" s="113"/>
      <c r="AW40" s="49"/>
      <c r="AX40" s="49"/>
      <c r="AY40" s="308"/>
      <c r="AZ40" s="370">
        <f t="shared" si="9"/>
        <v>0</v>
      </c>
      <c r="BA40" s="327">
        <v>0</v>
      </c>
      <c r="BB40" s="327">
        <v>0</v>
      </c>
      <c r="BC40" s="327">
        <v>0</v>
      </c>
      <c r="BD40" s="327">
        <v>0</v>
      </c>
      <c r="BE40" s="327">
        <v>0</v>
      </c>
      <c r="BF40" s="355">
        <v>0</v>
      </c>
      <c r="BG40" s="355">
        <v>0</v>
      </c>
      <c r="BH40" s="234">
        <f>AA40</f>
        <v>45</v>
      </c>
      <c r="BI40" s="130">
        <v>31</v>
      </c>
      <c r="BJ40" s="113"/>
      <c r="BK40" s="49"/>
      <c r="BL40" s="49"/>
      <c r="BM40" s="308"/>
      <c r="BN40" s="370">
        <f t="shared" si="10"/>
        <v>0</v>
      </c>
      <c r="BO40" s="45"/>
      <c r="BP40" s="46"/>
      <c r="BQ40" s="46"/>
      <c r="BR40" s="47"/>
      <c r="BS40" s="370">
        <f t="shared" si="11"/>
        <v>0</v>
      </c>
      <c r="BT40" s="45"/>
      <c r="BU40" s="46"/>
      <c r="BV40" s="46"/>
      <c r="BW40" s="47"/>
      <c r="BX40" s="375">
        <f t="shared" si="12"/>
        <v>0</v>
      </c>
      <c r="BY40" s="111"/>
      <c r="BZ40" s="46"/>
      <c r="CA40" s="46"/>
      <c r="CB40" s="306"/>
      <c r="CC40" s="370">
        <f t="shared" si="13"/>
        <v>0</v>
      </c>
      <c r="CD40" s="113"/>
      <c r="CE40" s="49"/>
      <c r="CF40" s="49"/>
      <c r="CG40" s="308"/>
      <c r="CH40" s="370">
        <f t="shared" si="14"/>
        <v>0</v>
      </c>
      <c r="CI40" s="113"/>
      <c r="CJ40" s="49"/>
      <c r="CK40" s="49"/>
      <c r="CL40" s="308"/>
      <c r="CM40" s="370">
        <f t="shared" si="15"/>
        <v>0</v>
      </c>
      <c r="CN40" s="113"/>
      <c r="CO40" s="49"/>
      <c r="CP40" s="49"/>
      <c r="CQ40" s="308"/>
      <c r="CR40" s="370">
        <f t="shared" si="16"/>
        <v>0</v>
      </c>
      <c r="CS40" s="113"/>
      <c r="CT40" s="49"/>
      <c r="CU40" s="49"/>
      <c r="CV40" s="308"/>
      <c r="CW40" s="364">
        <f t="shared" si="17"/>
        <v>0</v>
      </c>
      <c r="CX40" s="113"/>
      <c r="CY40" s="49"/>
      <c r="CZ40" s="49"/>
      <c r="DA40" s="308"/>
      <c r="DB40" s="364">
        <f t="shared" si="21"/>
        <v>0</v>
      </c>
      <c r="DC40" s="113"/>
      <c r="DD40" s="49"/>
      <c r="DE40" s="49"/>
      <c r="DF40" s="308"/>
      <c r="DG40" s="370">
        <f t="shared" si="19"/>
        <v>0</v>
      </c>
      <c r="DH40" s="326">
        <v>0</v>
      </c>
      <c r="DI40" s="326">
        <v>0</v>
      </c>
      <c r="DJ40" s="326">
        <v>0</v>
      </c>
      <c r="DK40" s="326">
        <v>0</v>
      </c>
      <c r="DL40" s="326">
        <v>0</v>
      </c>
      <c r="DM40" s="315">
        <v>0</v>
      </c>
      <c r="DN40" s="315">
        <v>0</v>
      </c>
      <c r="DO40" s="126">
        <v>0</v>
      </c>
      <c r="DP40" s="399">
        <v>36</v>
      </c>
      <c r="DQ40" s="402">
        <f t="shared" si="20"/>
        <v>45</v>
      </c>
      <c r="DR40" s="75">
        <v>36</v>
      </c>
    </row>
    <row r="41" spans="1:122" ht="16.5" customHeight="1" thickBot="1" x14ac:dyDescent="0.35">
      <c r="A41" s="81">
        <v>37</v>
      </c>
      <c r="B41" s="389" t="s">
        <v>38</v>
      </c>
      <c r="C41" s="390"/>
      <c r="D41" s="391"/>
      <c r="E41" s="391"/>
      <c r="F41" s="392"/>
      <c r="G41" s="376">
        <f t="shared" si="0"/>
        <v>0</v>
      </c>
      <c r="H41" s="241"/>
      <c r="I41" s="242"/>
      <c r="J41" s="242"/>
      <c r="K41" s="243"/>
      <c r="L41" s="373">
        <f t="shared" si="1"/>
        <v>0</v>
      </c>
      <c r="M41" s="241"/>
      <c r="N41" s="242"/>
      <c r="O41" s="242"/>
      <c r="P41" s="243"/>
      <c r="Q41" s="378">
        <f t="shared" si="2"/>
        <v>0</v>
      </c>
      <c r="R41" s="342"/>
      <c r="S41" s="242"/>
      <c r="T41" s="242"/>
      <c r="U41" s="348"/>
      <c r="V41" s="377">
        <f t="shared" si="3"/>
        <v>0</v>
      </c>
      <c r="W41" s="342"/>
      <c r="X41" s="242"/>
      <c r="Y41" s="242"/>
      <c r="Z41" s="348"/>
      <c r="AA41" s="377">
        <f t="shared" si="4"/>
        <v>0</v>
      </c>
      <c r="AB41" s="393"/>
      <c r="AC41" s="394"/>
      <c r="AD41" s="391"/>
      <c r="AE41" s="395"/>
      <c r="AF41" s="368">
        <f t="shared" si="5"/>
        <v>0</v>
      </c>
      <c r="AG41" s="393"/>
      <c r="AH41" s="391"/>
      <c r="AI41" s="391"/>
      <c r="AJ41" s="395"/>
      <c r="AK41" s="368">
        <f t="shared" si="6"/>
        <v>0</v>
      </c>
      <c r="AL41" s="393"/>
      <c r="AM41" s="391"/>
      <c r="AN41" s="391"/>
      <c r="AO41" s="395"/>
      <c r="AP41" s="377">
        <f t="shared" si="7"/>
        <v>0</v>
      </c>
      <c r="AQ41" s="393"/>
      <c r="AR41" s="391"/>
      <c r="AS41" s="391"/>
      <c r="AT41" s="395"/>
      <c r="AU41" s="377">
        <f t="shared" si="8"/>
        <v>0</v>
      </c>
      <c r="AV41" s="393"/>
      <c r="AW41" s="391"/>
      <c r="AX41" s="391"/>
      <c r="AY41" s="395"/>
      <c r="AZ41" s="377">
        <f t="shared" si="9"/>
        <v>0</v>
      </c>
      <c r="BA41" s="327">
        <v>0</v>
      </c>
      <c r="BB41" s="327">
        <v>0</v>
      </c>
      <c r="BC41" s="327">
        <v>0</v>
      </c>
      <c r="BD41" s="327">
        <v>0</v>
      </c>
      <c r="BE41" s="327">
        <v>0</v>
      </c>
      <c r="BF41" s="355">
        <v>0</v>
      </c>
      <c r="BG41" s="355">
        <v>0</v>
      </c>
      <c r="BH41" s="235">
        <f>BE41</f>
        <v>0</v>
      </c>
      <c r="BI41" s="397">
        <v>32</v>
      </c>
      <c r="BJ41" s="205"/>
      <c r="BK41" s="11"/>
      <c r="BL41" s="11"/>
      <c r="BM41" s="203"/>
      <c r="BN41" s="377">
        <f t="shared" si="10"/>
        <v>0</v>
      </c>
      <c r="BO41" s="241"/>
      <c r="BP41" s="242"/>
      <c r="BQ41" s="242"/>
      <c r="BR41" s="243"/>
      <c r="BS41" s="377">
        <f t="shared" si="11"/>
        <v>0</v>
      </c>
      <c r="BT41" s="241"/>
      <c r="BU41" s="242"/>
      <c r="BV41" s="242"/>
      <c r="BW41" s="243"/>
      <c r="BX41" s="378">
        <f t="shared" si="12"/>
        <v>0</v>
      </c>
      <c r="BY41" s="342"/>
      <c r="BZ41" s="242"/>
      <c r="CA41" s="242"/>
      <c r="CB41" s="348"/>
      <c r="CC41" s="377">
        <f t="shared" si="13"/>
        <v>0</v>
      </c>
      <c r="CD41" s="205"/>
      <c r="CE41" s="11"/>
      <c r="CF41" s="11"/>
      <c r="CG41" s="203"/>
      <c r="CH41" s="377">
        <f t="shared" si="14"/>
        <v>0</v>
      </c>
      <c r="CI41" s="205"/>
      <c r="CJ41" s="11"/>
      <c r="CK41" s="11"/>
      <c r="CL41" s="203"/>
      <c r="CM41" s="377">
        <f t="shared" si="15"/>
        <v>0</v>
      </c>
      <c r="CN41" s="205"/>
      <c r="CO41" s="11"/>
      <c r="CP41" s="11"/>
      <c r="CQ41" s="203"/>
      <c r="CR41" s="377">
        <f t="shared" si="16"/>
        <v>0</v>
      </c>
      <c r="CS41" s="205"/>
      <c r="CT41" s="11"/>
      <c r="CU41" s="11"/>
      <c r="CV41" s="203"/>
      <c r="CW41" s="377">
        <f t="shared" si="17"/>
        <v>0</v>
      </c>
      <c r="CX41" s="205"/>
      <c r="CY41" s="11"/>
      <c r="CZ41" s="11"/>
      <c r="DA41" s="203"/>
      <c r="DB41" s="368">
        <f t="shared" si="21"/>
        <v>0</v>
      </c>
      <c r="DC41" s="205"/>
      <c r="DD41" s="11"/>
      <c r="DE41" s="11"/>
      <c r="DF41" s="203"/>
      <c r="DG41" s="368">
        <f t="shared" si="19"/>
        <v>0</v>
      </c>
      <c r="DH41" s="326">
        <v>0</v>
      </c>
      <c r="DI41" s="326">
        <v>0</v>
      </c>
      <c r="DJ41" s="326">
        <v>0</v>
      </c>
      <c r="DK41" s="326">
        <v>0</v>
      </c>
      <c r="DL41" s="326">
        <v>0</v>
      </c>
      <c r="DM41" s="315">
        <v>0</v>
      </c>
      <c r="DN41" s="315">
        <v>0</v>
      </c>
      <c r="DO41" s="126">
        <f>DN41</f>
        <v>0</v>
      </c>
      <c r="DP41" s="400">
        <v>37</v>
      </c>
      <c r="DQ41" s="403">
        <f t="shared" si="20"/>
        <v>0</v>
      </c>
      <c r="DR41" s="76">
        <v>37</v>
      </c>
    </row>
  </sheetData>
  <sortState ref="B5:DQ41">
    <sortCondition descending="1" ref="DQ5:DQ41"/>
  </sortState>
  <mergeCells count="66">
    <mergeCell ref="A1:A3"/>
    <mergeCell ref="B1:B3"/>
    <mergeCell ref="C1:BI1"/>
    <mergeCell ref="BJ1:DP1"/>
    <mergeCell ref="C2:BG2"/>
    <mergeCell ref="BJ2:DN2"/>
    <mergeCell ref="AG3:AK3"/>
    <mergeCell ref="BA3:BA4"/>
    <mergeCell ref="BD3:BD4"/>
    <mergeCell ref="BE3:BE4"/>
    <mergeCell ref="BF3:BF4"/>
    <mergeCell ref="BG3:BG4"/>
    <mergeCell ref="C4:F4"/>
    <mergeCell ref="C3:G3"/>
    <mergeCell ref="DM3:DM4"/>
    <mergeCell ref="DJ3:DJ4"/>
    <mergeCell ref="AB3:AF3"/>
    <mergeCell ref="AB4:AE4"/>
    <mergeCell ref="AG4:AJ4"/>
    <mergeCell ref="AL3:AP3"/>
    <mergeCell ref="AQ3:AU3"/>
    <mergeCell ref="AV3:AZ3"/>
    <mergeCell ref="AL4:AO4"/>
    <mergeCell ref="AQ4:AT4"/>
    <mergeCell ref="AV4:AY4"/>
    <mergeCell ref="BH2:BH4"/>
    <mergeCell ref="BB3:BB4"/>
    <mergeCell ref="BC3:BC4"/>
    <mergeCell ref="BI2:BI4"/>
    <mergeCell ref="BJ3:BN3"/>
    <mergeCell ref="CD3:CH3"/>
    <mergeCell ref="CI3:CM3"/>
    <mergeCell ref="CN3:CR3"/>
    <mergeCell ref="BY3:CC3"/>
    <mergeCell ref="BY4:CB4"/>
    <mergeCell ref="CS3:CW3"/>
    <mergeCell ref="CX3:DB3"/>
    <mergeCell ref="DC3:DG3"/>
    <mergeCell ref="BJ4:BM4"/>
    <mergeCell ref="CD4:CG4"/>
    <mergeCell ref="CI4:CL4"/>
    <mergeCell ref="CN4:CQ4"/>
    <mergeCell ref="CS4:CV4"/>
    <mergeCell ref="CX4:DA4"/>
    <mergeCell ref="DC4:DF4"/>
    <mergeCell ref="BO3:BS3"/>
    <mergeCell ref="BO4:BR4"/>
    <mergeCell ref="BT3:BX3"/>
    <mergeCell ref="BT4:BW4"/>
    <mergeCell ref="DO2:DO4"/>
    <mergeCell ref="DP2:DP4"/>
    <mergeCell ref="DQ1:DQ4"/>
    <mergeCell ref="DR1:DR4"/>
    <mergeCell ref="DH3:DH4"/>
    <mergeCell ref="DI3:DI4"/>
    <mergeCell ref="DK3:DK4"/>
    <mergeCell ref="DL3:DL4"/>
    <mergeCell ref="DN3:DN4"/>
    <mergeCell ref="W3:AA3"/>
    <mergeCell ref="W4:Z4"/>
    <mergeCell ref="H4:K4"/>
    <mergeCell ref="R4:U4"/>
    <mergeCell ref="H3:L3"/>
    <mergeCell ref="R3:V3"/>
    <mergeCell ref="M3:Q3"/>
    <mergeCell ref="M4:P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40"/>
  <sheetViews>
    <sheetView zoomScaleNormal="100" workbookViewId="0">
      <selection activeCell="BJ27" sqref="BJ27"/>
    </sheetView>
  </sheetViews>
  <sheetFormatPr defaultColWidth="9.140625" defaultRowHeight="15" x14ac:dyDescent="0.25"/>
  <cols>
    <col min="1" max="1" width="4.140625" style="1" customWidth="1"/>
    <col min="2" max="2" width="22.42578125" style="17" customWidth="1"/>
    <col min="3" max="6" width="3.28515625" style="2" customWidth="1"/>
    <col min="7" max="7" width="4.140625" style="2" customWidth="1"/>
    <col min="8" max="11" width="3.28515625" style="2" customWidth="1"/>
    <col min="12" max="12" width="4.140625" style="310" customWidth="1"/>
    <col min="13" max="16" width="3.28515625" style="2" customWidth="1"/>
    <col min="17" max="17" width="4.140625" style="2" customWidth="1"/>
    <col min="18" max="21" width="3.28515625" style="2" customWidth="1"/>
    <col min="22" max="22" width="4.140625" style="2" customWidth="1"/>
    <col min="23" max="26" width="3.28515625" style="2" customWidth="1"/>
    <col min="27" max="27" width="4.140625" style="2" customWidth="1"/>
    <col min="28" max="31" width="3.28515625" style="2" customWidth="1"/>
    <col min="32" max="32" width="4.140625" style="2" customWidth="1"/>
    <col min="33" max="36" width="3.28515625" style="2" customWidth="1"/>
    <col min="37" max="37" width="4.140625" style="2" customWidth="1"/>
    <col min="38" max="41" width="3.28515625" style="2" customWidth="1"/>
    <col min="42" max="42" width="4.140625" style="2" customWidth="1"/>
    <col min="43" max="46" width="3.28515625" style="2" customWidth="1"/>
    <col min="47" max="47" width="4.140625" style="2" customWidth="1"/>
    <col min="48" max="54" width="4.7109375" style="2" customWidth="1"/>
    <col min="55" max="55" width="12.28515625" style="2" customWidth="1"/>
    <col min="56" max="56" width="6.28515625" style="2" customWidth="1"/>
    <col min="57" max="60" width="3.85546875" style="2" customWidth="1"/>
    <col min="61" max="61" width="4.140625" style="2" customWidth="1"/>
    <col min="62" max="65" width="3.85546875" style="2" customWidth="1"/>
    <col min="66" max="66" width="4.140625" style="2" customWidth="1"/>
    <col min="67" max="70" width="3.85546875" style="2" customWidth="1"/>
    <col min="71" max="71" width="4.140625" style="2" customWidth="1"/>
    <col min="72" max="75" width="3.85546875" style="2" customWidth="1"/>
    <col min="76" max="76" width="4.140625" style="2" customWidth="1"/>
    <col min="77" max="80" width="3.85546875" style="2" customWidth="1"/>
    <col min="81" max="81" width="4.140625" style="2" customWidth="1"/>
    <col min="82" max="85" width="3.85546875" style="2" customWidth="1"/>
    <col min="86" max="86" width="4.140625" style="2" customWidth="1"/>
    <col min="87" max="90" width="3.85546875" style="2" customWidth="1"/>
    <col min="91" max="91" width="4.140625" style="2" customWidth="1"/>
    <col min="92" max="95" width="3.85546875" style="2" customWidth="1"/>
    <col min="96" max="96" width="4.140625" style="2" customWidth="1"/>
    <col min="97" max="100" width="3.85546875" style="2" customWidth="1"/>
    <col min="101" max="101" width="4.140625" style="2" customWidth="1"/>
    <col min="102" max="107" width="4.7109375" style="9" customWidth="1"/>
    <col min="108" max="108" width="4.7109375" style="2" customWidth="1"/>
    <col min="109" max="109" width="12.28515625" style="2" customWidth="1"/>
    <col min="110" max="110" width="6.28515625" style="2" customWidth="1"/>
    <col min="111" max="111" width="13" style="2" customWidth="1"/>
    <col min="112" max="112" width="7.5703125" style="2" customWidth="1"/>
    <col min="113" max="16384" width="9.140625" style="2"/>
  </cols>
  <sheetData>
    <row r="1" spans="1:112" ht="17.25" customHeight="1" thickBot="1" x14ac:dyDescent="0.3">
      <c r="A1" s="417" t="s">
        <v>46</v>
      </c>
      <c r="B1" s="482" t="s">
        <v>42</v>
      </c>
      <c r="C1" s="471" t="s">
        <v>35</v>
      </c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470"/>
      <c r="AB1" s="470"/>
      <c r="AC1" s="470"/>
      <c r="AD1" s="470"/>
      <c r="AE1" s="470"/>
      <c r="AF1" s="470"/>
      <c r="AG1" s="470"/>
      <c r="AH1" s="470"/>
      <c r="AI1" s="470"/>
      <c r="AJ1" s="470"/>
      <c r="AK1" s="470"/>
      <c r="AL1" s="470"/>
      <c r="AM1" s="470"/>
      <c r="AN1" s="470"/>
      <c r="AO1" s="470"/>
      <c r="AP1" s="470"/>
      <c r="AQ1" s="470"/>
      <c r="AR1" s="470"/>
      <c r="AS1" s="470"/>
      <c r="AT1" s="470"/>
      <c r="AU1" s="470"/>
      <c r="AV1" s="470"/>
      <c r="AW1" s="470"/>
      <c r="AX1" s="470"/>
      <c r="AY1" s="470"/>
      <c r="AZ1" s="470"/>
      <c r="BA1" s="470"/>
      <c r="BB1" s="470"/>
      <c r="BC1" s="470"/>
      <c r="BD1" s="470"/>
      <c r="BE1" s="471" t="s">
        <v>36</v>
      </c>
      <c r="BF1" s="470"/>
      <c r="BG1" s="470"/>
      <c r="BH1" s="470"/>
      <c r="BI1" s="470"/>
      <c r="BJ1" s="470"/>
      <c r="BK1" s="470"/>
      <c r="BL1" s="470"/>
      <c r="BM1" s="470"/>
      <c r="BN1" s="470"/>
      <c r="BO1" s="470"/>
      <c r="BP1" s="470"/>
      <c r="BQ1" s="470"/>
      <c r="BR1" s="470"/>
      <c r="BS1" s="470"/>
      <c r="BT1" s="470"/>
      <c r="BU1" s="470"/>
      <c r="BV1" s="470"/>
      <c r="BW1" s="470"/>
      <c r="BX1" s="470"/>
      <c r="BY1" s="470"/>
      <c r="BZ1" s="470"/>
      <c r="CA1" s="470"/>
      <c r="CB1" s="470"/>
      <c r="CC1" s="470"/>
      <c r="CD1" s="470"/>
      <c r="CE1" s="470"/>
      <c r="CF1" s="470"/>
      <c r="CG1" s="470"/>
      <c r="CH1" s="470"/>
      <c r="CI1" s="470"/>
      <c r="CJ1" s="470"/>
      <c r="CK1" s="470"/>
      <c r="CL1" s="470"/>
      <c r="CM1" s="470"/>
      <c r="CN1" s="470"/>
      <c r="CO1" s="470"/>
      <c r="CP1" s="470"/>
      <c r="CQ1" s="470"/>
      <c r="CR1" s="470"/>
      <c r="CS1" s="470"/>
      <c r="CT1" s="470"/>
      <c r="CU1" s="470"/>
      <c r="CV1" s="470"/>
      <c r="CW1" s="470"/>
      <c r="CX1" s="470"/>
      <c r="CY1" s="470"/>
      <c r="CZ1" s="470"/>
      <c r="DA1" s="470"/>
      <c r="DB1" s="470"/>
      <c r="DC1" s="470"/>
      <c r="DD1" s="470"/>
      <c r="DE1" s="470"/>
      <c r="DF1" s="472"/>
      <c r="DG1" s="494" t="s">
        <v>70</v>
      </c>
      <c r="DH1" s="494" t="s">
        <v>48</v>
      </c>
    </row>
    <row r="2" spans="1:112" ht="17.25" customHeight="1" thickBot="1" x14ac:dyDescent="0.3">
      <c r="A2" s="418"/>
      <c r="B2" s="483"/>
      <c r="C2" s="471" t="s">
        <v>43</v>
      </c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  <c r="AA2" s="470"/>
      <c r="AB2" s="470"/>
      <c r="AC2" s="470"/>
      <c r="AD2" s="470"/>
      <c r="AE2" s="470"/>
      <c r="AF2" s="487"/>
      <c r="AG2" s="487"/>
      <c r="AH2" s="487"/>
      <c r="AI2" s="487"/>
      <c r="AJ2" s="487"/>
      <c r="AK2" s="487"/>
      <c r="AL2" s="487"/>
      <c r="AM2" s="487"/>
      <c r="AN2" s="487"/>
      <c r="AO2" s="487"/>
      <c r="AP2" s="487"/>
      <c r="AQ2" s="487"/>
      <c r="AR2" s="487"/>
      <c r="AS2" s="487"/>
      <c r="AT2" s="487"/>
      <c r="AU2" s="487"/>
      <c r="AV2" s="470"/>
      <c r="AW2" s="470"/>
      <c r="AX2" s="470"/>
      <c r="AY2" s="470"/>
      <c r="AZ2" s="470"/>
      <c r="BA2" s="470"/>
      <c r="BB2" s="472"/>
      <c r="BC2" s="494" t="s">
        <v>49</v>
      </c>
      <c r="BD2" s="494" t="s">
        <v>45</v>
      </c>
      <c r="BE2" s="470" t="s">
        <v>43</v>
      </c>
      <c r="BF2" s="470"/>
      <c r="BG2" s="470"/>
      <c r="BH2" s="470"/>
      <c r="BI2" s="470"/>
      <c r="BJ2" s="470"/>
      <c r="BK2" s="470"/>
      <c r="BL2" s="470"/>
      <c r="BM2" s="470"/>
      <c r="BN2" s="470"/>
      <c r="BO2" s="470"/>
      <c r="BP2" s="470"/>
      <c r="BQ2" s="470"/>
      <c r="BR2" s="470"/>
      <c r="BS2" s="470"/>
      <c r="BT2" s="470"/>
      <c r="BU2" s="470"/>
      <c r="BV2" s="470"/>
      <c r="BW2" s="470"/>
      <c r="BX2" s="470"/>
      <c r="BY2" s="470"/>
      <c r="BZ2" s="470"/>
      <c r="CA2" s="470"/>
      <c r="CB2" s="470"/>
      <c r="CC2" s="470"/>
      <c r="CD2" s="470"/>
      <c r="CE2" s="470"/>
      <c r="CF2" s="470"/>
      <c r="CG2" s="470"/>
      <c r="CH2" s="470"/>
      <c r="CI2" s="470"/>
      <c r="CJ2" s="470"/>
      <c r="CK2" s="470"/>
      <c r="CL2" s="470"/>
      <c r="CM2" s="470"/>
      <c r="CN2" s="470"/>
      <c r="CO2" s="470"/>
      <c r="CP2" s="470"/>
      <c r="CQ2" s="470"/>
      <c r="CR2" s="470"/>
      <c r="CS2" s="470"/>
      <c r="CT2" s="470"/>
      <c r="CU2" s="470"/>
      <c r="CV2" s="470"/>
      <c r="CW2" s="470"/>
      <c r="CX2" s="470"/>
      <c r="CY2" s="470"/>
      <c r="CZ2" s="470"/>
      <c r="DA2" s="470"/>
      <c r="DB2" s="470"/>
      <c r="DC2" s="470"/>
      <c r="DD2" s="470"/>
      <c r="DE2" s="459" t="s">
        <v>49</v>
      </c>
      <c r="DF2" s="459" t="s">
        <v>45</v>
      </c>
      <c r="DG2" s="495"/>
      <c r="DH2" s="495"/>
    </row>
    <row r="3" spans="1:112" ht="79.5" customHeight="1" thickBot="1" x14ac:dyDescent="0.3">
      <c r="A3" s="418"/>
      <c r="B3" s="483"/>
      <c r="C3" s="488" t="s">
        <v>133</v>
      </c>
      <c r="D3" s="489"/>
      <c r="E3" s="489"/>
      <c r="F3" s="489"/>
      <c r="G3" s="490"/>
      <c r="H3" s="488" t="s">
        <v>144</v>
      </c>
      <c r="I3" s="489"/>
      <c r="J3" s="489"/>
      <c r="K3" s="489"/>
      <c r="L3" s="490"/>
      <c r="M3" s="476" t="s">
        <v>132</v>
      </c>
      <c r="N3" s="477"/>
      <c r="O3" s="477"/>
      <c r="P3" s="477"/>
      <c r="Q3" s="478"/>
      <c r="R3" s="476" t="s">
        <v>28</v>
      </c>
      <c r="S3" s="477"/>
      <c r="T3" s="477"/>
      <c r="U3" s="477"/>
      <c r="V3" s="478"/>
      <c r="W3" s="476" t="s">
        <v>29</v>
      </c>
      <c r="X3" s="477"/>
      <c r="Y3" s="477"/>
      <c r="Z3" s="477"/>
      <c r="AA3" s="478"/>
      <c r="AB3" s="476" t="s">
        <v>33</v>
      </c>
      <c r="AC3" s="477"/>
      <c r="AD3" s="477"/>
      <c r="AE3" s="477"/>
      <c r="AF3" s="478"/>
      <c r="AG3" s="476" t="s">
        <v>34</v>
      </c>
      <c r="AH3" s="477"/>
      <c r="AI3" s="477"/>
      <c r="AJ3" s="477"/>
      <c r="AK3" s="478"/>
      <c r="AL3" s="479" t="s">
        <v>147</v>
      </c>
      <c r="AM3" s="480"/>
      <c r="AN3" s="480"/>
      <c r="AO3" s="480"/>
      <c r="AP3" s="481"/>
      <c r="AQ3" s="479" t="s">
        <v>63</v>
      </c>
      <c r="AR3" s="480"/>
      <c r="AS3" s="480"/>
      <c r="AT3" s="480"/>
      <c r="AU3" s="481"/>
      <c r="AV3" s="459" t="s">
        <v>30</v>
      </c>
      <c r="AW3" s="459" t="s">
        <v>134</v>
      </c>
      <c r="AX3" s="459" t="s">
        <v>55</v>
      </c>
      <c r="AY3" s="459" t="s">
        <v>146</v>
      </c>
      <c r="AZ3" s="459" t="s">
        <v>145</v>
      </c>
      <c r="BA3" s="459" t="s">
        <v>93</v>
      </c>
      <c r="BB3" s="459" t="s">
        <v>94</v>
      </c>
      <c r="BC3" s="495"/>
      <c r="BD3" s="495"/>
      <c r="BE3" s="479" t="s">
        <v>133</v>
      </c>
      <c r="BF3" s="480"/>
      <c r="BG3" s="480"/>
      <c r="BH3" s="480"/>
      <c r="BI3" s="481"/>
      <c r="BJ3" s="479" t="s">
        <v>144</v>
      </c>
      <c r="BK3" s="480"/>
      <c r="BL3" s="480"/>
      <c r="BM3" s="480"/>
      <c r="BN3" s="481"/>
      <c r="BO3" s="473" t="s">
        <v>132</v>
      </c>
      <c r="BP3" s="474"/>
      <c r="BQ3" s="474"/>
      <c r="BR3" s="474"/>
      <c r="BS3" s="475"/>
      <c r="BT3" s="473" t="s">
        <v>28</v>
      </c>
      <c r="BU3" s="474"/>
      <c r="BV3" s="474"/>
      <c r="BW3" s="474"/>
      <c r="BX3" s="475"/>
      <c r="BY3" s="473" t="s">
        <v>29</v>
      </c>
      <c r="BZ3" s="474"/>
      <c r="CA3" s="474"/>
      <c r="CB3" s="474"/>
      <c r="CC3" s="475"/>
      <c r="CD3" s="473" t="s">
        <v>33</v>
      </c>
      <c r="CE3" s="474"/>
      <c r="CF3" s="474"/>
      <c r="CG3" s="474"/>
      <c r="CH3" s="475"/>
      <c r="CI3" s="473" t="s">
        <v>34</v>
      </c>
      <c r="CJ3" s="474"/>
      <c r="CK3" s="474"/>
      <c r="CL3" s="474"/>
      <c r="CM3" s="475"/>
      <c r="CN3" s="479" t="s">
        <v>147</v>
      </c>
      <c r="CO3" s="480"/>
      <c r="CP3" s="480"/>
      <c r="CQ3" s="480"/>
      <c r="CR3" s="481"/>
      <c r="CS3" s="473" t="s">
        <v>63</v>
      </c>
      <c r="CT3" s="474"/>
      <c r="CU3" s="474"/>
      <c r="CV3" s="474"/>
      <c r="CW3" s="475"/>
      <c r="CX3" s="459" t="s">
        <v>30</v>
      </c>
      <c r="CY3" s="459" t="s">
        <v>134</v>
      </c>
      <c r="CZ3" s="459" t="s">
        <v>55</v>
      </c>
      <c r="DA3" s="459" t="s">
        <v>146</v>
      </c>
      <c r="DB3" s="459" t="s">
        <v>145</v>
      </c>
      <c r="DC3" s="459" t="s">
        <v>93</v>
      </c>
      <c r="DD3" s="459" t="s">
        <v>94</v>
      </c>
      <c r="DE3" s="460"/>
      <c r="DF3" s="460"/>
      <c r="DG3" s="495"/>
      <c r="DH3" s="495"/>
    </row>
    <row r="4" spans="1:112" ht="17.25" customHeight="1" thickBot="1" x14ac:dyDescent="0.3">
      <c r="A4" s="419"/>
      <c r="B4" s="484"/>
      <c r="C4" s="485" t="s">
        <v>65</v>
      </c>
      <c r="D4" s="486"/>
      <c r="E4" s="486"/>
      <c r="F4" s="486"/>
      <c r="G4" s="309" t="s">
        <v>91</v>
      </c>
      <c r="H4" s="485" t="s">
        <v>65</v>
      </c>
      <c r="I4" s="486"/>
      <c r="J4" s="486"/>
      <c r="K4" s="486"/>
      <c r="L4" s="309" t="s">
        <v>91</v>
      </c>
      <c r="M4" s="485" t="s">
        <v>65</v>
      </c>
      <c r="N4" s="486"/>
      <c r="O4" s="486"/>
      <c r="P4" s="486"/>
      <c r="Q4" s="309" t="s">
        <v>91</v>
      </c>
      <c r="R4" s="485" t="s">
        <v>65</v>
      </c>
      <c r="S4" s="486"/>
      <c r="T4" s="486"/>
      <c r="U4" s="486"/>
      <c r="V4" s="309" t="s">
        <v>91</v>
      </c>
      <c r="W4" s="485" t="s">
        <v>65</v>
      </c>
      <c r="X4" s="486"/>
      <c r="Y4" s="486"/>
      <c r="Z4" s="486"/>
      <c r="AA4" s="309" t="s">
        <v>91</v>
      </c>
      <c r="AB4" s="485" t="s">
        <v>65</v>
      </c>
      <c r="AC4" s="486"/>
      <c r="AD4" s="486"/>
      <c r="AE4" s="486"/>
      <c r="AF4" s="309" t="s">
        <v>91</v>
      </c>
      <c r="AG4" s="485" t="s">
        <v>65</v>
      </c>
      <c r="AH4" s="486"/>
      <c r="AI4" s="486"/>
      <c r="AJ4" s="486"/>
      <c r="AK4" s="309" t="s">
        <v>91</v>
      </c>
      <c r="AL4" s="485" t="s">
        <v>65</v>
      </c>
      <c r="AM4" s="486"/>
      <c r="AN4" s="486"/>
      <c r="AO4" s="486"/>
      <c r="AP4" s="309" t="s">
        <v>91</v>
      </c>
      <c r="AQ4" s="485" t="s">
        <v>65</v>
      </c>
      <c r="AR4" s="486"/>
      <c r="AS4" s="486"/>
      <c r="AT4" s="486"/>
      <c r="AU4" s="309" t="s">
        <v>91</v>
      </c>
      <c r="AV4" s="461"/>
      <c r="AW4" s="461"/>
      <c r="AX4" s="461"/>
      <c r="AY4" s="461"/>
      <c r="AZ4" s="461"/>
      <c r="BA4" s="461"/>
      <c r="BB4" s="461"/>
      <c r="BC4" s="496"/>
      <c r="BD4" s="496"/>
      <c r="BE4" s="491" t="s">
        <v>65</v>
      </c>
      <c r="BF4" s="492"/>
      <c r="BG4" s="492"/>
      <c r="BH4" s="493"/>
      <c r="BI4" s="329" t="s">
        <v>91</v>
      </c>
      <c r="BJ4" s="491" t="s">
        <v>65</v>
      </c>
      <c r="BK4" s="492"/>
      <c r="BL4" s="492"/>
      <c r="BM4" s="493"/>
      <c r="BN4" s="329" t="s">
        <v>91</v>
      </c>
      <c r="BO4" s="491" t="s">
        <v>65</v>
      </c>
      <c r="BP4" s="492"/>
      <c r="BQ4" s="492"/>
      <c r="BR4" s="493"/>
      <c r="BS4" s="329" t="s">
        <v>91</v>
      </c>
      <c r="BT4" s="491" t="s">
        <v>65</v>
      </c>
      <c r="BU4" s="492"/>
      <c r="BV4" s="492"/>
      <c r="BW4" s="493"/>
      <c r="BX4" s="329" t="s">
        <v>91</v>
      </c>
      <c r="BY4" s="491" t="s">
        <v>65</v>
      </c>
      <c r="BZ4" s="492"/>
      <c r="CA4" s="492"/>
      <c r="CB4" s="493"/>
      <c r="CC4" s="329" t="s">
        <v>91</v>
      </c>
      <c r="CD4" s="491" t="s">
        <v>65</v>
      </c>
      <c r="CE4" s="492"/>
      <c r="CF4" s="492"/>
      <c r="CG4" s="493"/>
      <c r="CH4" s="329" t="s">
        <v>91</v>
      </c>
      <c r="CI4" s="491" t="s">
        <v>65</v>
      </c>
      <c r="CJ4" s="492"/>
      <c r="CK4" s="492"/>
      <c r="CL4" s="493"/>
      <c r="CM4" s="329" t="s">
        <v>91</v>
      </c>
      <c r="CN4" s="491" t="s">
        <v>65</v>
      </c>
      <c r="CO4" s="492"/>
      <c r="CP4" s="492"/>
      <c r="CQ4" s="493"/>
      <c r="CR4" s="329" t="s">
        <v>91</v>
      </c>
      <c r="CS4" s="491" t="s">
        <v>65</v>
      </c>
      <c r="CT4" s="492"/>
      <c r="CU4" s="492"/>
      <c r="CV4" s="493"/>
      <c r="CW4" s="329" t="s">
        <v>91</v>
      </c>
      <c r="CX4" s="461"/>
      <c r="CY4" s="461"/>
      <c r="CZ4" s="461"/>
      <c r="DA4" s="461"/>
      <c r="DB4" s="461"/>
      <c r="DC4" s="461"/>
      <c r="DD4" s="461"/>
      <c r="DE4" s="461"/>
      <c r="DF4" s="461"/>
      <c r="DG4" s="496"/>
      <c r="DH4" s="496"/>
    </row>
    <row r="5" spans="1:112" ht="16.5" customHeight="1" x14ac:dyDescent="0.25">
      <c r="A5" s="37">
        <v>1</v>
      </c>
      <c r="B5" s="38" t="s">
        <v>16</v>
      </c>
      <c r="C5" s="59">
        <v>143</v>
      </c>
      <c r="D5" s="60">
        <v>122</v>
      </c>
      <c r="E5" s="60">
        <v>88</v>
      </c>
      <c r="F5" s="305">
        <v>72</v>
      </c>
      <c r="G5" s="312">
        <f t="shared" ref="G5:G40" si="0">C5+D5+E5+F5</f>
        <v>425</v>
      </c>
      <c r="H5" s="137">
        <v>134</v>
      </c>
      <c r="I5" s="60">
        <v>120</v>
      </c>
      <c r="J5" s="60">
        <v>111</v>
      </c>
      <c r="K5" s="305">
        <v>104</v>
      </c>
      <c r="L5" s="312">
        <f t="shared" ref="L5:L40" si="1">H5+I5+J5+K5</f>
        <v>469</v>
      </c>
      <c r="M5" s="196">
        <v>143</v>
      </c>
      <c r="N5" s="120">
        <v>97</v>
      </c>
      <c r="O5" s="120">
        <v>88</v>
      </c>
      <c r="P5" s="197">
        <v>84</v>
      </c>
      <c r="Q5" s="312">
        <f t="shared" ref="Q5:Q40" si="2">M5+N5+O5+P5</f>
        <v>412</v>
      </c>
      <c r="R5" s="137">
        <v>118</v>
      </c>
      <c r="S5" s="60">
        <v>114</v>
      </c>
      <c r="T5" s="60">
        <v>68.5</v>
      </c>
      <c r="U5" s="303"/>
      <c r="V5" s="311">
        <f t="shared" ref="V5:V40" si="3">R5+S5+T5+U5</f>
        <v>300.5</v>
      </c>
      <c r="W5" s="196">
        <v>134</v>
      </c>
      <c r="X5" s="120">
        <v>126</v>
      </c>
      <c r="Y5" s="120">
        <v>114</v>
      </c>
      <c r="Z5" s="197">
        <v>105</v>
      </c>
      <c r="AA5" s="312">
        <f t="shared" ref="AA5:AA40" si="4">W5+X5+Y5+Z5</f>
        <v>479</v>
      </c>
      <c r="AB5" s="137">
        <v>128</v>
      </c>
      <c r="AC5" s="60">
        <v>115</v>
      </c>
      <c r="AD5" s="60">
        <v>112</v>
      </c>
      <c r="AE5" s="305">
        <v>102</v>
      </c>
      <c r="AF5" s="312">
        <f t="shared" ref="AF5:AF40" si="5">AB5+AC5+AD5+AE5</f>
        <v>457</v>
      </c>
      <c r="AG5" s="196">
        <v>126</v>
      </c>
      <c r="AH5" s="120">
        <v>124</v>
      </c>
      <c r="AI5" s="120">
        <v>120</v>
      </c>
      <c r="AJ5" s="197">
        <v>109</v>
      </c>
      <c r="AK5" s="312">
        <f t="shared" ref="AK5:AK40" si="6">AG5+AH5+AI5+AJ5</f>
        <v>479</v>
      </c>
      <c r="AL5" s="137">
        <v>137</v>
      </c>
      <c r="AM5" s="60">
        <v>128</v>
      </c>
      <c r="AN5" s="60">
        <v>113</v>
      </c>
      <c r="AO5" s="305">
        <v>61</v>
      </c>
      <c r="AP5" s="312">
        <f t="shared" ref="AP5:AP40" si="7">AL5+AM5+AN5+AO5</f>
        <v>439</v>
      </c>
      <c r="AQ5" s="137">
        <v>140</v>
      </c>
      <c r="AR5" s="60">
        <v>130</v>
      </c>
      <c r="AS5" s="60">
        <v>112</v>
      </c>
      <c r="AT5" s="305">
        <v>73</v>
      </c>
      <c r="AU5" s="312">
        <f t="shared" ref="AU5:AU40" si="8">AQ5+AR5+AS5+AT5</f>
        <v>455</v>
      </c>
      <c r="AV5" s="321">
        <v>360</v>
      </c>
      <c r="AW5" s="317">
        <v>195</v>
      </c>
      <c r="AX5" s="325">
        <v>210</v>
      </c>
      <c r="AY5" s="325">
        <v>420</v>
      </c>
      <c r="AZ5" s="325">
        <v>225</v>
      </c>
      <c r="BA5" s="316">
        <v>0</v>
      </c>
      <c r="BB5" s="325">
        <v>450</v>
      </c>
      <c r="BC5" s="134">
        <f>G5+L5+Q5+AA5+AF5+AK5+AP5+AU5+AV5+AX5+AY5+AZ5+BB5</f>
        <v>5280</v>
      </c>
      <c r="BD5" s="128">
        <v>1</v>
      </c>
      <c r="BE5" s="59">
        <v>150</v>
      </c>
      <c r="BF5" s="60">
        <v>146</v>
      </c>
      <c r="BG5" s="60">
        <v>132</v>
      </c>
      <c r="BH5" s="305">
        <v>126</v>
      </c>
      <c r="BI5" s="312">
        <f t="shared" ref="BI5:BI40" si="9">BE5+BF5+BG5+BH5</f>
        <v>554</v>
      </c>
      <c r="BJ5" s="196">
        <v>146</v>
      </c>
      <c r="BK5" s="120">
        <v>140</v>
      </c>
      <c r="BL5" s="120">
        <v>124</v>
      </c>
      <c r="BM5" s="197">
        <v>115</v>
      </c>
      <c r="BN5" s="312">
        <f t="shared" ref="BN5:BN40" si="10">BJ5+BK5+BL5+BM5</f>
        <v>525</v>
      </c>
      <c r="BO5" s="196">
        <v>118</v>
      </c>
      <c r="BP5" s="120">
        <v>116</v>
      </c>
      <c r="BQ5" s="120">
        <v>110</v>
      </c>
      <c r="BR5" s="197">
        <v>109</v>
      </c>
      <c r="BS5" s="312">
        <f t="shared" ref="BS5:BS40" si="11">BO5+BP5+BQ5+BR5</f>
        <v>453</v>
      </c>
      <c r="BT5" s="196">
        <v>146</v>
      </c>
      <c r="BU5" s="120">
        <v>143</v>
      </c>
      <c r="BV5" s="120">
        <v>137</v>
      </c>
      <c r="BW5" s="197">
        <v>116</v>
      </c>
      <c r="BX5" s="312">
        <f t="shared" ref="BX5:BX40" si="12">BT5+BU5+BV5+BW5</f>
        <v>542</v>
      </c>
      <c r="BY5" s="196">
        <v>150</v>
      </c>
      <c r="BZ5" s="120">
        <v>146</v>
      </c>
      <c r="CA5" s="120">
        <v>126</v>
      </c>
      <c r="CB5" s="197">
        <v>118</v>
      </c>
      <c r="CC5" s="312">
        <f t="shared" ref="CC5:CC40" si="13">BY5+BZ5+CA5+CB5</f>
        <v>540</v>
      </c>
      <c r="CD5" s="137">
        <v>150</v>
      </c>
      <c r="CE5" s="60">
        <v>143</v>
      </c>
      <c r="CF5" s="60">
        <v>128</v>
      </c>
      <c r="CG5" s="303">
        <v>126</v>
      </c>
      <c r="CH5" s="312">
        <f t="shared" ref="CH5:CH40" si="14">CD5+CE5+CF5+CG5</f>
        <v>547</v>
      </c>
      <c r="CI5" s="137">
        <v>150</v>
      </c>
      <c r="CJ5" s="60">
        <v>137</v>
      </c>
      <c r="CK5" s="60">
        <v>115</v>
      </c>
      <c r="CL5" s="305">
        <v>110</v>
      </c>
      <c r="CM5" s="312">
        <f t="shared" ref="CM5:CM40" si="15">CI5+CJ5+CK5+CL5</f>
        <v>512</v>
      </c>
      <c r="CN5" s="196">
        <v>150</v>
      </c>
      <c r="CO5" s="120">
        <v>143</v>
      </c>
      <c r="CP5" s="120">
        <v>140</v>
      </c>
      <c r="CQ5" s="197">
        <v>116</v>
      </c>
      <c r="CR5" s="312">
        <f t="shared" ref="CR5:CR40" si="16">CQ5+CP5+CO5+CN5</f>
        <v>549</v>
      </c>
      <c r="CS5" s="137">
        <v>150</v>
      </c>
      <c r="CT5" s="60">
        <v>143</v>
      </c>
      <c r="CU5" s="60"/>
      <c r="CV5" s="305"/>
      <c r="CW5" s="311">
        <f t="shared" ref="CW5:CW40" si="17">CV5+CU5+CT5+CS5</f>
        <v>293</v>
      </c>
      <c r="CX5" s="321">
        <v>420</v>
      </c>
      <c r="CY5" s="316">
        <v>0</v>
      </c>
      <c r="CZ5" s="325">
        <v>210</v>
      </c>
      <c r="DA5" s="325">
        <v>330</v>
      </c>
      <c r="DB5" s="325">
        <v>225</v>
      </c>
      <c r="DC5" s="316">
        <v>0</v>
      </c>
      <c r="DD5" s="325">
        <v>450</v>
      </c>
      <c r="DE5" s="138">
        <f>DD5+DB5+DA5+CZ5+CX5+CR5+CM5+CH5+CC5+BX5+BS5+BN5+BI5</f>
        <v>5857</v>
      </c>
      <c r="DF5" s="129">
        <v>1</v>
      </c>
      <c r="DG5" s="336">
        <f t="shared" ref="DG5:DG40" si="18">BC5+DE5</f>
        <v>11137</v>
      </c>
      <c r="DH5" s="337">
        <v>1</v>
      </c>
    </row>
    <row r="6" spans="1:112" ht="16.5" customHeight="1" x14ac:dyDescent="0.25">
      <c r="A6" s="21">
        <v>2</v>
      </c>
      <c r="B6" s="22" t="s">
        <v>0</v>
      </c>
      <c r="C6" s="45">
        <v>150</v>
      </c>
      <c r="D6" s="46">
        <v>130</v>
      </c>
      <c r="E6" s="46">
        <v>120</v>
      </c>
      <c r="F6" s="306">
        <v>115</v>
      </c>
      <c r="G6" s="319">
        <f t="shared" si="0"/>
        <v>515</v>
      </c>
      <c r="H6" s="111"/>
      <c r="I6" s="46"/>
      <c r="J6" s="46"/>
      <c r="K6" s="306"/>
      <c r="L6" s="313">
        <f t="shared" si="1"/>
        <v>0</v>
      </c>
      <c r="M6" s="111">
        <v>132</v>
      </c>
      <c r="N6" s="46">
        <v>116</v>
      </c>
      <c r="O6" s="46">
        <v>93</v>
      </c>
      <c r="P6" s="306">
        <v>76</v>
      </c>
      <c r="Q6" s="319">
        <f t="shared" si="2"/>
        <v>417</v>
      </c>
      <c r="R6" s="111">
        <v>150</v>
      </c>
      <c r="S6" s="46">
        <v>146</v>
      </c>
      <c r="T6" s="46">
        <v>134</v>
      </c>
      <c r="U6" s="306">
        <v>128</v>
      </c>
      <c r="V6" s="319">
        <f t="shared" si="3"/>
        <v>558</v>
      </c>
      <c r="W6" s="111">
        <v>150</v>
      </c>
      <c r="X6" s="46">
        <v>146</v>
      </c>
      <c r="Y6" s="46">
        <v>143</v>
      </c>
      <c r="Z6" s="306">
        <v>116</v>
      </c>
      <c r="AA6" s="319">
        <f t="shared" si="4"/>
        <v>555</v>
      </c>
      <c r="AB6" s="111">
        <v>150</v>
      </c>
      <c r="AC6" s="46">
        <v>143</v>
      </c>
      <c r="AD6" s="46">
        <v>140</v>
      </c>
      <c r="AE6" s="306">
        <v>132</v>
      </c>
      <c r="AF6" s="319">
        <f t="shared" si="5"/>
        <v>565</v>
      </c>
      <c r="AG6" s="111">
        <v>134</v>
      </c>
      <c r="AH6" s="46">
        <v>132</v>
      </c>
      <c r="AI6" s="46">
        <v>114</v>
      </c>
      <c r="AJ6" s="306">
        <v>110</v>
      </c>
      <c r="AK6" s="319">
        <f t="shared" si="6"/>
        <v>490</v>
      </c>
      <c r="AL6" s="111"/>
      <c r="AM6" s="46"/>
      <c r="AN6" s="46"/>
      <c r="AO6" s="306"/>
      <c r="AP6" s="319">
        <f t="shared" si="7"/>
        <v>0</v>
      </c>
      <c r="AQ6" s="111">
        <v>150</v>
      </c>
      <c r="AR6" s="46">
        <v>143</v>
      </c>
      <c r="AS6" s="46">
        <v>137</v>
      </c>
      <c r="AT6" s="306"/>
      <c r="AU6" s="319">
        <f t="shared" si="8"/>
        <v>430</v>
      </c>
      <c r="AV6" s="324">
        <v>450</v>
      </c>
      <c r="AW6" s="318">
        <v>0</v>
      </c>
      <c r="AX6" s="326">
        <v>225</v>
      </c>
      <c r="AY6" s="326">
        <v>450</v>
      </c>
      <c r="AZ6" s="315">
        <v>0</v>
      </c>
      <c r="BA6" s="326">
        <v>0</v>
      </c>
      <c r="BB6" s="326">
        <v>292.5</v>
      </c>
      <c r="BC6" s="134">
        <f>G6+Q6+V6+AA6+AF6+AK6+AP6+AU6+AV6+AX6+AY6+BA6+BB6</f>
        <v>4947.5</v>
      </c>
      <c r="BD6" s="130">
        <v>2</v>
      </c>
      <c r="BE6" s="45">
        <v>124</v>
      </c>
      <c r="BF6" s="46">
        <v>102</v>
      </c>
      <c r="BG6" s="46">
        <v>92</v>
      </c>
      <c r="BH6" s="306">
        <v>80</v>
      </c>
      <c r="BI6" s="319">
        <f t="shared" si="9"/>
        <v>398</v>
      </c>
      <c r="BJ6" s="111"/>
      <c r="BK6" s="46"/>
      <c r="BL6" s="46"/>
      <c r="BM6" s="306"/>
      <c r="BN6" s="313">
        <f t="shared" si="10"/>
        <v>0</v>
      </c>
      <c r="BO6" s="111">
        <v>114</v>
      </c>
      <c r="BP6" s="46">
        <v>100</v>
      </c>
      <c r="BQ6" s="46">
        <v>95</v>
      </c>
      <c r="BR6" s="306">
        <v>93</v>
      </c>
      <c r="BS6" s="319">
        <f t="shared" si="11"/>
        <v>402</v>
      </c>
      <c r="BT6" s="111">
        <v>140</v>
      </c>
      <c r="BU6" s="46">
        <v>103</v>
      </c>
      <c r="BV6" s="46">
        <v>99</v>
      </c>
      <c r="BW6" s="306">
        <v>94</v>
      </c>
      <c r="BX6" s="319">
        <f t="shared" si="12"/>
        <v>436</v>
      </c>
      <c r="BY6" s="111">
        <v>143</v>
      </c>
      <c r="BZ6" s="46">
        <v>134</v>
      </c>
      <c r="CA6" s="46">
        <v>109</v>
      </c>
      <c r="CB6" s="306">
        <v>90</v>
      </c>
      <c r="CC6" s="319">
        <f t="shared" si="13"/>
        <v>476</v>
      </c>
      <c r="CD6" s="111">
        <v>146</v>
      </c>
      <c r="CE6" s="46">
        <v>137</v>
      </c>
      <c r="CF6" s="46">
        <v>100</v>
      </c>
      <c r="CG6" s="306">
        <v>67</v>
      </c>
      <c r="CH6" s="319">
        <f t="shared" si="14"/>
        <v>450</v>
      </c>
      <c r="CI6" s="111">
        <v>143</v>
      </c>
      <c r="CJ6" s="46">
        <v>134</v>
      </c>
      <c r="CK6" s="46">
        <v>111</v>
      </c>
      <c r="CL6" s="306"/>
      <c r="CM6" s="319">
        <f t="shared" si="15"/>
        <v>388</v>
      </c>
      <c r="CN6" s="111"/>
      <c r="CO6" s="46"/>
      <c r="CP6" s="46"/>
      <c r="CQ6" s="306"/>
      <c r="CR6" s="319">
        <f t="shared" si="16"/>
        <v>0</v>
      </c>
      <c r="CS6" s="111">
        <v>140</v>
      </c>
      <c r="CT6" s="46"/>
      <c r="CU6" s="46"/>
      <c r="CV6" s="306"/>
      <c r="CW6" s="319">
        <f t="shared" si="17"/>
        <v>140</v>
      </c>
      <c r="CX6" s="324">
        <v>450</v>
      </c>
      <c r="CY6" s="332">
        <v>195</v>
      </c>
      <c r="CZ6" s="333">
        <v>225</v>
      </c>
      <c r="DA6" s="333">
        <v>360</v>
      </c>
      <c r="DB6" s="316">
        <v>0</v>
      </c>
      <c r="DC6" s="333">
        <v>420</v>
      </c>
      <c r="DD6" s="326">
        <v>390</v>
      </c>
      <c r="DE6" s="135">
        <f>DD6+DC6+DA6+CZ6+CX6+CW6+CR6+CM6+CH6+CC6+BX6+BS6+BI6</f>
        <v>4535</v>
      </c>
      <c r="DF6" s="132">
        <v>2</v>
      </c>
      <c r="DG6" s="336">
        <f t="shared" si="18"/>
        <v>9482.5</v>
      </c>
      <c r="DH6" s="338">
        <v>2</v>
      </c>
    </row>
    <row r="7" spans="1:112" ht="16.5" customHeight="1" x14ac:dyDescent="0.25">
      <c r="A7" s="21">
        <v>3</v>
      </c>
      <c r="B7" s="22" t="s">
        <v>5</v>
      </c>
      <c r="C7" s="55">
        <v>118</v>
      </c>
      <c r="D7" s="3">
        <v>112</v>
      </c>
      <c r="E7" s="3">
        <v>98</v>
      </c>
      <c r="F7" s="143">
        <v>94</v>
      </c>
      <c r="G7" s="319">
        <f t="shared" si="0"/>
        <v>422</v>
      </c>
      <c r="H7" s="107">
        <v>116</v>
      </c>
      <c r="I7" s="3"/>
      <c r="J7" s="3"/>
      <c r="K7" s="143"/>
      <c r="L7" s="313">
        <f t="shared" si="1"/>
        <v>116</v>
      </c>
      <c r="M7" s="106">
        <v>101</v>
      </c>
      <c r="N7" s="3">
        <v>100</v>
      </c>
      <c r="O7" s="3">
        <v>98</v>
      </c>
      <c r="P7" s="143">
        <v>94</v>
      </c>
      <c r="Q7" s="319">
        <f t="shared" si="2"/>
        <v>393</v>
      </c>
      <c r="R7" s="106">
        <v>122</v>
      </c>
      <c r="S7" s="3">
        <v>120</v>
      </c>
      <c r="T7" s="3">
        <v>103</v>
      </c>
      <c r="U7" s="143"/>
      <c r="V7" s="319">
        <f t="shared" si="3"/>
        <v>345</v>
      </c>
      <c r="W7" s="106">
        <v>140</v>
      </c>
      <c r="X7" s="3">
        <v>137</v>
      </c>
      <c r="Y7" s="3">
        <v>115</v>
      </c>
      <c r="Z7" s="143">
        <v>96</v>
      </c>
      <c r="AA7" s="319">
        <f t="shared" si="4"/>
        <v>488</v>
      </c>
      <c r="AB7" s="106">
        <v>146</v>
      </c>
      <c r="AC7" s="3">
        <v>107</v>
      </c>
      <c r="AD7" s="3">
        <v>104</v>
      </c>
      <c r="AE7" s="143">
        <v>100</v>
      </c>
      <c r="AF7" s="319">
        <f t="shared" si="5"/>
        <v>457</v>
      </c>
      <c r="AG7" s="106">
        <v>146</v>
      </c>
      <c r="AH7" s="3">
        <v>116</v>
      </c>
      <c r="AI7" s="3"/>
      <c r="AJ7" s="143"/>
      <c r="AK7" s="319">
        <f t="shared" si="6"/>
        <v>262</v>
      </c>
      <c r="AL7" s="106">
        <v>132</v>
      </c>
      <c r="AM7" s="3"/>
      <c r="AN7" s="3"/>
      <c r="AO7" s="143"/>
      <c r="AP7" s="319">
        <f t="shared" si="7"/>
        <v>132</v>
      </c>
      <c r="AQ7" s="106">
        <v>124</v>
      </c>
      <c r="AR7" s="3">
        <v>120</v>
      </c>
      <c r="AS7" s="3">
        <v>114</v>
      </c>
      <c r="AT7" s="143"/>
      <c r="AU7" s="319">
        <f t="shared" si="8"/>
        <v>358</v>
      </c>
      <c r="AV7" s="323">
        <v>390</v>
      </c>
      <c r="AW7" s="318">
        <v>180</v>
      </c>
      <c r="AX7" s="326">
        <v>180</v>
      </c>
      <c r="AY7" s="326">
        <v>310</v>
      </c>
      <c r="AZ7" s="315">
        <v>0</v>
      </c>
      <c r="BA7" s="326">
        <v>450</v>
      </c>
      <c r="BB7" s="326">
        <v>420</v>
      </c>
      <c r="BC7" s="134">
        <f>G7+Q7+V7+AA7+AF7+AK7+AP7+AU7+AV7+AX7+AY7+BA7+BB7</f>
        <v>4607</v>
      </c>
      <c r="BD7" s="130">
        <v>3</v>
      </c>
      <c r="BE7" s="5">
        <v>112</v>
      </c>
      <c r="BF7" s="3">
        <v>109</v>
      </c>
      <c r="BG7" s="3">
        <v>99</v>
      </c>
      <c r="BH7" s="143">
        <v>50</v>
      </c>
      <c r="BI7" s="319">
        <f t="shared" si="9"/>
        <v>370</v>
      </c>
      <c r="BJ7" s="106">
        <v>126</v>
      </c>
      <c r="BK7" s="3"/>
      <c r="BL7" s="3"/>
      <c r="BM7" s="143"/>
      <c r="BN7" s="319">
        <f t="shared" si="10"/>
        <v>126</v>
      </c>
      <c r="BO7" s="106">
        <v>128</v>
      </c>
      <c r="BP7" s="3">
        <v>107</v>
      </c>
      <c r="BQ7" s="3">
        <v>89</v>
      </c>
      <c r="BR7" s="143">
        <v>83</v>
      </c>
      <c r="BS7" s="319">
        <f t="shared" si="11"/>
        <v>407</v>
      </c>
      <c r="BT7" s="106">
        <v>150</v>
      </c>
      <c r="BU7" s="3">
        <v>106</v>
      </c>
      <c r="BV7" s="3">
        <v>101</v>
      </c>
      <c r="BW7" s="143">
        <v>86</v>
      </c>
      <c r="BX7" s="319">
        <f t="shared" si="12"/>
        <v>443</v>
      </c>
      <c r="BY7" s="106">
        <v>132</v>
      </c>
      <c r="BZ7" s="3">
        <v>103</v>
      </c>
      <c r="CA7" s="3">
        <v>100</v>
      </c>
      <c r="CB7" s="143">
        <v>96</v>
      </c>
      <c r="CC7" s="319">
        <f t="shared" si="13"/>
        <v>431</v>
      </c>
      <c r="CD7" s="106">
        <v>116</v>
      </c>
      <c r="CE7" s="3">
        <v>104</v>
      </c>
      <c r="CF7" s="3">
        <v>96</v>
      </c>
      <c r="CG7" s="307">
        <v>91</v>
      </c>
      <c r="CH7" s="319">
        <f t="shared" si="14"/>
        <v>407</v>
      </c>
      <c r="CI7" s="107">
        <v>120</v>
      </c>
      <c r="CJ7" s="69">
        <v>116</v>
      </c>
      <c r="CK7" s="69">
        <v>104</v>
      </c>
      <c r="CL7" s="307"/>
      <c r="CM7" s="319">
        <f t="shared" si="15"/>
        <v>340</v>
      </c>
      <c r="CN7" s="107">
        <v>124</v>
      </c>
      <c r="CO7" s="69"/>
      <c r="CP7" s="69"/>
      <c r="CQ7" s="307"/>
      <c r="CR7" s="313">
        <f t="shared" si="16"/>
        <v>124</v>
      </c>
      <c r="CS7" s="106">
        <v>122</v>
      </c>
      <c r="CT7" s="3">
        <v>120</v>
      </c>
      <c r="CU7" s="3">
        <v>116</v>
      </c>
      <c r="CV7" s="143">
        <v>112</v>
      </c>
      <c r="CW7" s="319">
        <f t="shared" si="17"/>
        <v>470</v>
      </c>
      <c r="CX7" s="323">
        <v>290</v>
      </c>
      <c r="CY7" s="326">
        <v>180</v>
      </c>
      <c r="CZ7" s="315">
        <v>180</v>
      </c>
      <c r="DA7" s="326">
        <v>210</v>
      </c>
      <c r="DB7" s="316">
        <v>0</v>
      </c>
      <c r="DC7" s="326">
        <v>390</v>
      </c>
      <c r="DD7" s="326">
        <v>420</v>
      </c>
      <c r="DE7" s="136">
        <f>DD7+DC7+DA7+CY7+CX7+CW7+CM7+CH7+CC7+BX7+BS7+BN7+BI7</f>
        <v>4484</v>
      </c>
      <c r="DF7" s="132">
        <v>3</v>
      </c>
      <c r="DG7" s="336">
        <f t="shared" si="18"/>
        <v>9091</v>
      </c>
      <c r="DH7" s="338">
        <v>3</v>
      </c>
    </row>
    <row r="8" spans="1:112" ht="16.5" customHeight="1" x14ac:dyDescent="0.25">
      <c r="A8" s="21">
        <v>4</v>
      </c>
      <c r="B8" s="22" t="s">
        <v>10</v>
      </c>
      <c r="C8" s="5">
        <v>128</v>
      </c>
      <c r="D8" s="3">
        <v>116</v>
      </c>
      <c r="E8" s="3">
        <v>107</v>
      </c>
      <c r="F8" s="143">
        <v>96</v>
      </c>
      <c r="G8" s="319">
        <f t="shared" si="0"/>
        <v>447</v>
      </c>
      <c r="H8" s="106">
        <v>146</v>
      </c>
      <c r="I8" s="3">
        <v>126</v>
      </c>
      <c r="J8" s="3">
        <v>118</v>
      </c>
      <c r="K8" s="143">
        <v>113</v>
      </c>
      <c r="L8" s="319">
        <f t="shared" si="1"/>
        <v>503</v>
      </c>
      <c r="M8" s="106">
        <v>113</v>
      </c>
      <c r="N8" s="3">
        <v>112</v>
      </c>
      <c r="O8" s="3">
        <v>108</v>
      </c>
      <c r="P8" s="143">
        <v>73</v>
      </c>
      <c r="Q8" s="319">
        <f t="shared" si="2"/>
        <v>406</v>
      </c>
      <c r="R8" s="106">
        <v>97</v>
      </c>
      <c r="S8" s="3">
        <v>96</v>
      </c>
      <c r="T8" s="3"/>
      <c r="U8" s="143"/>
      <c r="V8" s="319">
        <f t="shared" si="3"/>
        <v>193</v>
      </c>
      <c r="W8" s="106">
        <v>122</v>
      </c>
      <c r="X8" s="3">
        <v>108</v>
      </c>
      <c r="Y8" s="3">
        <v>90</v>
      </c>
      <c r="Z8" s="143">
        <v>80</v>
      </c>
      <c r="AA8" s="319">
        <f t="shared" si="4"/>
        <v>400</v>
      </c>
      <c r="AB8" s="106">
        <v>114</v>
      </c>
      <c r="AC8" s="3">
        <v>106</v>
      </c>
      <c r="AD8" s="3">
        <v>98</v>
      </c>
      <c r="AE8" s="143">
        <v>84</v>
      </c>
      <c r="AF8" s="319">
        <f t="shared" si="5"/>
        <v>402</v>
      </c>
      <c r="AG8" s="106">
        <v>128</v>
      </c>
      <c r="AH8" s="3"/>
      <c r="AI8" s="3"/>
      <c r="AJ8" s="143"/>
      <c r="AK8" s="313">
        <f t="shared" si="6"/>
        <v>128</v>
      </c>
      <c r="AL8" s="106">
        <v>143</v>
      </c>
      <c r="AM8" s="3">
        <v>120</v>
      </c>
      <c r="AN8" s="3">
        <v>116</v>
      </c>
      <c r="AO8" s="143">
        <v>111</v>
      </c>
      <c r="AP8" s="319">
        <f t="shared" si="7"/>
        <v>490</v>
      </c>
      <c r="AQ8" s="106">
        <v>134</v>
      </c>
      <c r="AR8" s="3">
        <v>128</v>
      </c>
      <c r="AS8" s="3">
        <v>113</v>
      </c>
      <c r="AT8" s="143"/>
      <c r="AU8" s="319">
        <f t="shared" si="8"/>
        <v>375</v>
      </c>
      <c r="AV8" s="323">
        <v>250</v>
      </c>
      <c r="AW8" s="315">
        <v>0</v>
      </c>
      <c r="AX8" s="315">
        <v>0</v>
      </c>
      <c r="AY8" s="326">
        <v>270</v>
      </c>
      <c r="AZ8" s="326">
        <v>210</v>
      </c>
      <c r="BA8" s="326">
        <v>0</v>
      </c>
      <c r="BB8" s="326">
        <v>250</v>
      </c>
      <c r="BC8" s="134">
        <f>BB8+BA8+AZ8+AY8+AV8+AU8+AP8+AF8+AA8+V8+Q8+L8+G8</f>
        <v>4196</v>
      </c>
      <c r="BD8" s="128">
        <v>4</v>
      </c>
      <c r="BE8" s="5">
        <v>111</v>
      </c>
      <c r="BF8" s="3">
        <v>110</v>
      </c>
      <c r="BG8" s="3">
        <v>103</v>
      </c>
      <c r="BH8" s="143">
        <v>85</v>
      </c>
      <c r="BI8" s="319">
        <f t="shared" si="9"/>
        <v>409</v>
      </c>
      <c r="BJ8" s="106">
        <v>150</v>
      </c>
      <c r="BK8" s="3">
        <v>122</v>
      </c>
      <c r="BL8" s="3">
        <v>120</v>
      </c>
      <c r="BM8" s="143">
        <v>116</v>
      </c>
      <c r="BN8" s="319">
        <f t="shared" si="10"/>
        <v>508</v>
      </c>
      <c r="BO8" s="106">
        <v>134</v>
      </c>
      <c r="BP8" s="3">
        <v>126</v>
      </c>
      <c r="BQ8" s="3">
        <v>122</v>
      </c>
      <c r="BR8" s="143">
        <v>120</v>
      </c>
      <c r="BS8" s="319">
        <f t="shared" si="11"/>
        <v>502</v>
      </c>
      <c r="BT8" s="106">
        <v>118</v>
      </c>
      <c r="BU8" s="3">
        <v>108</v>
      </c>
      <c r="BV8" s="3">
        <v>104</v>
      </c>
      <c r="BW8" s="143">
        <v>90</v>
      </c>
      <c r="BX8" s="319">
        <f t="shared" si="12"/>
        <v>420</v>
      </c>
      <c r="BY8" s="106">
        <v>113</v>
      </c>
      <c r="BZ8" s="3">
        <v>110</v>
      </c>
      <c r="CA8" s="3">
        <v>106</v>
      </c>
      <c r="CB8" s="143">
        <v>105</v>
      </c>
      <c r="CC8" s="319">
        <f t="shared" si="13"/>
        <v>434</v>
      </c>
      <c r="CD8" s="106">
        <v>110</v>
      </c>
      <c r="CE8" s="3">
        <v>108</v>
      </c>
      <c r="CF8" s="3">
        <v>103</v>
      </c>
      <c r="CG8" s="143">
        <v>99</v>
      </c>
      <c r="CH8" s="319">
        <f t="shared" si="14"/>
        <v>420</v>
      </c>
      <c r="CI8" s="106">
        <v>118</v>
      </c>
      <c r="CJ8" s="3">
        <v>105</v>
      </c>
      <c r="CK8" s="3">
        <v>102</v>
      </c>
      <c r="CL8" s="143">
        <v>101</v>
      </c>
      <c r="CM8" s="319">
        <f t="shared" si="15"/>
        <v>426</v>
      </c>
      <c r="CN8" s="106">
        <v>130</v>
      </c>
      <c r="CO8" s="3">
        <v>126</v>
      </c>
      <c r="CP8" s="3">
        <v>118</v>
      </c>
      <c r="CQ8" s="143">
        <v>114</v>
      </c>
      <c r="CR8" s="319">
        <f t="shared" si="16"/>
        <v>488</v>
      </c>
      <c r="CS8" s="106">
        <v>124</v>
      </c>
      <c r="CT8" s="3">
        <v>113</v>
      </c>
      <c r="CU8" s="3">
        <v>111</v>
      </c>
      <c r="CV8" s="143"/>
      <c r="CW8" s="313">
        <f t="shared" si="17"/>
        <v>348</v>
      </c>
      <c r="CX8" s="323">
        <v>310</v>
      </c>
      <c r="CY8" s="316">
        <v>0</v>
      </c>
      <c r="CZ8" s="316">
        <v>0</v>
      </c>
      <c r="DA8" s="326">
        <v>230</v>
      </c>
      <c r="DB8" s="326">
        <v>210</v>
      </c>
      <c r="DC8" s="325">
        <v>0</v>
      </c>
      <c r="DD8" s="325">
        <v>0</v>
      </c>
      <c r="DE8" s="131">
        <f>DD8+DC8+DB8+DA8+CX8+CR8+CM8+CH8+CC8+BX8+BS8+BN8+BI8</f>
        <v>4357</v>
      </c>
      <c r="DF8" s="129">
        <v>4</v>
      </c>
      <c r="DG8" s="336">
        <f t="shared" si="18"/>
        <v>8553</v>
      </c>
      <c r="DH8" s="337">
        <v>4</v>
      </c>
    </row>
    <row r="9" spans="1:112" s="4" customFormat="1" ht="16.5" customHeight="1" x14ac:dyDescent="0.25">
      <c r="A9" s="21">
        <v>5</v>
      </c>
      <c r="B9" s="23" t="s">
        <v>1</v>
      </c>
      <c r="C9" s="32">
        <v>113</v>
      </c>
      <c r="D9" s="33">
        <v>82</v>
      </c>
      <c r="E9" s="33">
        <v>77</v>
      </c>
      <c r="F9" s="144">
        <v>76</v>
      </c>
      <c r="G9" s="319">
        <f t="shared" si="0"/>
        <v>348</v>
      </c>
      <c r="H9" s="105"/>
      <c r="I9" s="33"/>
      <c r="J9" s="33"/>
      <c r="K9" s="144"/>
      <c r="L9" s="313">
        <f t="shared" si="1"/>
        <v>0</v>
      </c>
      <c r="M9" s="105">
        <v>67</v>
      </c>
      <c r="N9" s="33"/>
      <c r="O9" s="33"/>
      <c r="P9" s="144"/>
      <c r="Q9" s="319">
        <f t="shared" si="2"/>
        <v>67</v>
      </c>
      <c r="R9" s="105">
        <v>112</v>
      </c>
      <c r="S9" s="33">
        <v>92</v>
      </c>
      <c r="T9" s="33"/>
      <c r="U9" s="144"/>
      <c r="V9" s="319">
        <f t="shared" si="3"/>
        <v>204</v>
      </c>
      <c r="W9" s="105">
        <v>124</v>
      </c>
      <c r="X9" s="33">
        <v>95</v>
      </c>
      <c r="Y9" s="33">
        <v>85</v>
      </c>
      <c r="Z9" s="144">
        <v>83</v>
      </c>
      <c r="AA9" s="319">
        <f t="shared" si="4"/>
        <v>387</v>
      </c>
      <c r="AB9" s="105">
        <v>134</v>
      </c>
      <c r="AC9" s="33">
        <v>111</v>
      </c>
      <c r="AD9" s="33">
        <v>103</v>
      </c>
      <c r="AE9" s="144">
        <v>92</v>
      </c>
      <c r="AF9" s="319">
        <f t="shared" si="5"/>
        <v>440</v>
      </c>
      <c r="AG9" s="105">
        <v>122</v>
      </c>
      <c r="AH9" s="33">
        <v>108</v>
      </c>
      <c r="AI9" s="33"/>
      <c r="AJ9" s="144"/>
      <c r="AK9" s="319">
        <f t="shared" si="6"/>
        <v>230</v>
      </c>
      <c r="AL9" s="105"/>
      <c r="AM9" s="33"/>
      <c r="AN9" s="33"/>
      <c r="AO9" s="144"/>
      <c r="AP9" s="319">
        <f t="shared" si="7"/>
        <v>0</v>
      </c>
      <c r="AQ9" s="105">
        <v>126</v>
      </c>
      <c r="AR9" s="33">
        <v>122</v>
      </c>
      <c r="AS9" s="33">
        <v>118</v>
      </c>
      <c r="AT9" s="144"/>
      <c r="AU9" s="319">
        <f t="shared" si="8"/>
        <v>366</v>
      </c>
      <c r="AV9" s="322">
        <v>290</v>
      </c>
      <c r="AW9" s="327">
        <v>225</v>
      </c>
      <c r="AX9" s="315">
        <v>195</v>
      </c>
      <c r="AY9" s="326">
        <v>330</v>
      </c>
      <c r="AZ9" s="315">
        <v>0</v>
      </c>
      <c r="BA9" s="326">
        <v>336</v>
      </c>
      <c r="BB9" s="326">
        <v>330</v>
      </c>
      <c r="BC9" s="134">
        <f>G9+Q9+V9+AA9+AF9+AK9+AU9+AP9+AV9+AW9+AY9+BA9+BB9</f>
        <v>3553</v>
      </c>
      <c r="BD9" s="130">
        <v>7</v>
      </c>
      <c r="BE9" s="32">
        <v>140</v>
      </c>
      <c r="BF9" s="33">
        <v>101</v>
      </c>
      <c r="BG9" s="33">
        <v>89</v>
      </c>
      <c r="BH9" s="144"/>
      <c r="BI9" s="319">
        <f t="shared" si="9"/>
        <v>330</v>
      </c>
      <c r="BJ9" s="105"/>
      <c r="BK9" s="33"/>
      <c r="BL9" s="33"/>
      <c r="BM9" s="144"/>
      <c r="BN9" s="313">
        <f t="shared" si="10"/>
        <v>0</v>
      </c>
      <c r="BO9" s="105">
        <v>130</v>
      </c>
      <c r="BP9" s="33"/>
      <c r="BQ9" s="33"/>
      <c r="BR9" s="144"/>
      <c r="BS9" s="319">
        <f t="shared" si="11"/>
        <v>130</v>
      </c>
      <c r="BT9" s="105">
        <v>122</v>
      </c>
      <c r="BU9" s="33">
        <v>102</v>
      </c>
      <c r="BV9" s="33"/>
      <c r="BW9" s="144"/>
      <c r="BX9" s="319">
        <f t="shared" si="12"/>
        <v>224</v>
      </c>
      <c r="BY9" s="105">
        <v>122</v>
      </c>
      <c r="BZ9" s="33">
        <v>114</v>
      </c>
      <c r="CA9" s="33">
        <v>91</v>
      </c>
      <c r="CB9" s="144"/>
      <c r="CC9" s="319">
        <f t="shared" si="13"/>
        <v>327</v>
      </c>
      <c r="CD9" s="105">
        <v>118</v>
      </c>
      <c r="CE9" s="33">
        <v>113</v>
      </c>
      <c r="CF9" s="33">
        <v>102</v>
      </c>
      <c r="CG9" s="144"/>
      <c r="CH9" s="319">
        <f t="shared" si="14"/>
        <v>333</v>
      </c>
      <c r="CI9" s="105">
        <v>140</v>
      </c>
      <c r="CJ9" s="33">
        <v>112</v>
      </c>
      <c r="CK9" s="33"/>
      <c r="CL9" s="144"/>
      <c r="CM9" s="319">
        <f t="shared" si="15"/>
        <v>252</v>
      </c>
      <c r="CN9" s="105"/>
      <c r="CO9" s="33"/>
      <c r="CP9" s="33"/>
      <c r="CQ9" s="144"/>
      <c r="CR9" s="319">
        <f t="shared" si="16"/>
        <v>0</v>
      </c>
      <c r="CS9" s="105">
        <v>132</v>
      </c>
      <c r="CT9" s="33"/>
      <c r="CU9" s="33"/>
      <c r="CV9" s="144"/>
      <c r="CW9" s="319">
        <f t="shared" si="17"/>
        <v>132</v>
      </c>
      <c r="CX9" s="322">
        <v>390</v>
      </c>
      <c r="CY9" s="334">
        <v>225</v>
      </c>
      <c r="CZ9" s="334">
        <v>195</v>
      </c>
      <c r="DA9" s="334">
        <v>290</v>
      </c>
      <c r="DB9" s="316">
        <v>0</v>
      </c>
      <c r="DC9" s="316">
        <v>0</v>
      </c>
      <c r="DD9" s="325">
        <v>180</v>
      </c>
      <c r="DE9" s="136">
        <f>DD9+DA9+CZ9+CY9+CX9+CW9+CM9+CH9+CC9+BX9+BS9+BI9</f>
        <v>3008</v>
      </c>
      <c r="DF9" s="132">
        <v>5</v>
      </c>
      <c r="DG9" s="336">
        <f t="shared" si="18"/>
        <v>6561</v>
      </c>
      <c r="DH9" s="338">
        <v>5</v>
      </c>
    </row>
    <row r="10" spans="1:112" ht="16.5" customHeight="1" x14ac:dyDescent="0.25">
      <c r="A10" s="21">
        <v>6</v>
      </c>
      <c r="B10" s="22" t="s">
        <v>11</v>
      </c>
      <c r="C10" s="5">
        <v>140</v>
      </c>
      <c r="D10" s="3">
        <v>110</v>
      </c>
      <c r="E10" s="3">
        <v>109</v>
      </c>
      <c r="F10" s="143">
        <v>79</v>
      </c>
      <c r="G10" s="319">
        <f t="shared" si="0"/>
        <v>438</v>
      </c>
      <c r="H10" s="106">
        <v>140</v>
      </c>
      <c r="I10" s="3">
        <v>132</v>
      </c>
      <c r="J10" s="3">
        <v>130</v>
      </c>
      <c r="K10" s="143">
        <v>128</v>
      </c>
      <c r="L10" s="319">
        <f t="shared" si="1"/>
        <v>530</v>
      </c>
      <c r="M10" s="106">
        <v>126</v>
      </c>
      <c r="N10" s="3">
        <v>102</v>
      </c>
      <c r="O10" s="3">
        <v>91</v>
      </c>
      <c r="P10" s="143">
        <v>80</v>
      </c>
      <c r="Q10" s="319">
        <f t="shared" si="2"/>
        <v>399</v>
      </c>
      <c r="R10" s="106">
        <v>108</v>
      </c>
      <c r="S10" s="3">
        <v>101</v>
      </c>
      <c r="T10" s="3"/>
      <c r="U10" s="143"/>
      <c r="V10" s="319">
        <f t="shared" si="3"/>
        <v>209</v>
      </c>
      <c r="W10" s="106">
        <v>128</v>
      </c>
      <c r="X10" s="3">
        <v>118</v>
      </c>
      <c r="Y10" s="3">
        <v>112</v>
      </c>
      <c r="Z10" s="143"/>
      <c r="AA10" s="319">
        <f t="shared" si="4"/>
        <v>358</v>
      </c>
      <c r="AB10" s="106">
        <v>126</v>
      </c>
      <c r="AC10" s="3">
        <v>118</v>
      </c>
      <c r="AD10" s="3">
        <v>97</v>
      </c>
      <c r="AE10" s="143"/>
      <c r="AF10" s="319">
        <f t="shared" si="5"/>
        <v>341</v>
      </c>
      <c r="AG10" s="106">
        <v>118</v>
      </c>
      <c r="AH10" s="3">
        <v>106</v>
      </c>
      <c r="AI10" s="3">
        <v>105</v>
      </c>
      <c r="AJ10" s="143"/>
      <c r="AK10" s="319">
        <f t="shared" si="6"/>
        <v>329</v>
      </c>
      <c r="AL10" s="106">
        <v>146</v>
      </c>
      <c r="AM10" s="3">
        <v>134</v>
      </c>
      <c r="AN10" s="3">
        <v>126</v>
      </c>
      <c r="AO10" s="143">
        <v>118</v>
      </c>
      <c r="AP10" s="319">
        <f t="shared" si="7"/>
        <v>524</v>
      </c>
      <c r="AQ10" s="106">
        <v>109</v>
      </c>
      <c r="AR10" s="3"/>
      <c r="AS10" s="3"/>
      <c r="AT10" s="143"/>
      <c r="AU10" s="313">
        <f t="shared" si="8"/>
        <v>109</v>
      </c>
      <c r="AV10" s="323">
        <v>232.5</v>
      </c>
      <c r="AW10" s="315">
        <v>0</v>
      </c>
      <c r="AX10" s="315">
        <v>0</v>
      </c>
      <c r="AY10" s="326">
        <v>250</v>
      </c>
      <c r="AZ10" s="326">
        <v>180</v>
      </c>
      <c r="BA10" s="326">
        <v>0</v>
      </c>
      <c r="BB10" s="326">
        <v>230</v>
      </c>
      <c r="BC10" s="134">
        <f>BB10+BA10+AZ10+AY10+AV10+AP10+AK10+AF10+AA10+V10+Q10+L10+G10</f>
        <v>4020.5</v>
      </c>
      <c r="BD10" s="130">
        <v>6</v>
      </c>
      <c r="BE10" s="5">
        <v>130</v>
      </c>
      <c r="BF10" s="3">
        <v>128</v>
      </c>
      <c r="BG10" s="3"/>
      <c r="BH10" s="143"/>
      <c r="BI10" s="319">
        <f t="shared" si="9"/>
        <v>258</v>
      </c>
      <c r="BJ10" s="106">
        <v>137</v>
      </c>
      <c r="BK10" s="3"/>
      <c r="BL10" s="3"/>
      <c r="BM10" s="143">
        <v>65</v>
      </c>
      <c r="BN10" s="319">
        <f t="shared" si="10"/>
        <v>202</v>
      </c>
      <c r="BO10" s="106">
        <v>113</v>
      </c>
      <c r="BP10" s="3"/>
      <c r="BQ10" s="3"/>
      <c r="BR10" s="143">
        <v>48</v>
      </c>
      <c r="BS10" s="319">
        <f t="shared" si="11"/>
        <v>161</v>
      </c>
      <c r="BT10" s="106">
        <v>111</v>
      </c>
      <c r="BU10" s="3">
        <v>110</v>
      </c>
      <c r="BV10" s="3"/>
      <c r="BW10" s="143"/>
      <c r="BX10" s="319">
        <f t="shared" si="12"/>
        <v>221</v>
      </c>
      <c r="BY10" s="106">
        <v>102</v>
      </c>
      <c r="BZ10" s="3">
        <v>101</v>
      </c>
      <c r="CA10" s="3"/>
      <c r="CB10" s="143"/>
      <c r="CC10" s="319">
        <f t="shared" si="13"/>
        <v>203</v>
      </c>
      <c r="CD10" s="106">
        <v>115</v>
      </c>
      <c r="CE10" s="3">
        <v>97</v>
      </c>
      <c r="CF10" s="69"/>
      <c r="CG10" s="143"/>
      <c r="CH10" s="319">
        <f t="shared" si="14"/>
        <v>212</v>
      </c>
      <c r="CI10" s="106">
        <v>146</v>
      </c>
      <c r="CJ10" s="3">
        <v>103</v>
      </c>
      <c r="CK10" s="3"/>
      <c r="CL10" s="143"/>
      <c r="CM10" s="319">
        <f t="shared" si="15"/>
        <v>249</v>
      </c>
      <c r="CN10" s="106">
        <v>134</v>
      </c>
      <c r="CO10" s="3"/>
      <c r="CP10" s="3"/>
      <c r="CQ10" s="143"/>
      <c r="CR10" s="313">
        <f t="shared" si="16"/>
        <v>134</v>
      </c>
      <c r="CS10" s="106">
        <v>115</v>
      </c>
      <c r="CT10" s="3"/>
      <c r="CU10" s="3"/>
      <c r="CV10" s="143"/>
      <c r="CW10" s="319">
        <f t="shared" si="17"/>
        <v>115</v>
      </c>
      <c r="CX10" s="323">
        <v>120</v>
      </c>
      <c r="CY10" s="316">
        <v>0</v>
      </c>
      <c r="CZ10" s="316">
        <v>0</v>
      </c>
      <c r="DA10" s="326">
        <v>450</v>
      </c>
      <c r="DB10" s="326">
        <v>180</v>
      </c>
      <c r="DC10" s="325">
        <v>0</v>
      </c>
      <c r="DD10" s="325">
        <v>0</v>
      </c>
      <c r="DE10" s="136">
        <f>DB10+DA10+CX10+CW10+CM10+CH10+CC10+BX10+BS10+BN10+BI10</f>
        <v>2371</v>
      </c>
      <c r="DF10" s="132">
        <v>8</v>
      </c>
      <c r="DG10" s="336">
        <f t="shared" si="18"/>
        <v>6391.5</v>
      </c>
      <c r="DH10" s="338">
        <v>6</v>
      </c>
    </row>
    <row r="11" spans="1:112" ht="16.5" customHeight="1" x14ac:dyDescent="0.25">
      <c r="A11" s="21">
        <v>7</v>
      </c>
      <c r="B11" s="22" t="s">
        <v>6</v>
      </c>
      <c r="C11" s="45">
        <v>137</v>
      </c>
      <c r="D11" s="46">
        <v>106</v>
      </c>
      <c r="E11" s="46">
        <v>103</v>
      </c>
      <c r="F11" s="306">
        <v>97</v>
      </c>
      <c r="G11" s="319">
        <f t="shared" si="0"/>
        <v>443</v>
      </c>
      <c r="H11" s="111">
        <v>143</v>
      </c>
      <c r="I11" s="46"/>
      <c r="J11" s="46"/>
      <c r="K11" s="306"/>
      <c r="L11" s="319">
        <f t="shared" si="1"/>
        <v>143</v>
      </c>
      <c r="M11" s="111">
        <v>140</v>
      </c>
      <c r="N11" s="46">
        <v>134</v>
      </c>
      <c r="O11" s="46">
        <v>130</v>
      </c>
      <c r="P11" s="306">
        <v>122</v>
      </c>
      <c r="Q11" s="319">
        <f t="shared" si="2"/>
        <v>526</v>
      </c>
      <c r="R11" s="111">
        <v>132</v>
      </c>
      <c r="S11" s="46">
        <v>113</v>
      </c>
      <c r="T11" s="46">
        <v>109</v>
      </c>
      <c r="U11" s="306">
        <v>102</v>
      </c>
      <c r="V11" s="319">
        <f t="shared" si="3"/>
        <v>456</v>
      </c>
      <c r="W11" s="111">
        <v>130</v>
      </c>
      <c r="X11" s="46">
        <v>106</v>
      </c>
      <c r="Y11" s="46">
        <v>97</v>
      </c>
      <c r="Z11" s="306">
        <v>93</v>
      </c>
      <c r="AA11" s="319">
        <f t="shared" si="4"/>
        <v>426</v>
      </c>
      <c r="AB11" s="111">
        <v>120</v>
      </c>
      <c r="AC11" s="46">
        <v>116</v>
      </c>
      <c r="AD11" s="46">
        <v>99</v>
      </c>
      <c r="AE11" s="306">
        <v>95</v>
      </c>
      <c r="AF11" s="319">
        <f t="shared" si="5"/>
        <v>430</v>
      </c>
      <c r="AG11" s="111">
        <v>140</v>
      </c>
      <c r="AH11" s="46">
        <v>137</v>
      </c>
      <c r="AI11" s="46">
        <v>130</v>
      </c>
      <c r="AJ11" s="306"/>
      <c r="AK11" s="319">
        <f t="shared" si="6"/>
        <v>407</v>
      </c>
      <c r="AL11" s="111">
        <v>150</v>
      </c>
      <c r="AM11" s="46"/>
      <c r="AN11" s="46"/>
      <c r="AO11" s="306"/>
      <c r="AP11" s="319">
        <f t="shared" si="7"/>
        <v>150</v>
      </c>
      <c r="AQ11" s="111"/>
      <c r="AR11" s="46"/>
      <c r="AS11" s="46"/>
      <c r="AT11" s="306"/>
      <c r="AU11" s="313">
        <f t="shared" si="8"/>
        <v>0</v>
      </c>
      <c r="AV11" s="324">
        <v>420</v>
      </c>
      <c r="AW11" s="315">
        <v>0</v>
      </c>
      <c r="AX11" s="315">
        <v>0</v>
      </c>
      <c r="AY11" s="326">
        <v>390</v>
      </c>
      <c r="AZ11" s="326">
        <v>0</v>
      </c>
      <c r="BA11" s="326">
        <v>0</v>
      </c>
      <c r="BB11" s="326">
        <v>360</v>
      </c>
      <c r="BC11" s="134">
        <f>BB11+BA11+AZ11+AY11+AV11+AP11+AK11+AF11+AA11+V11+Q11+L11+G11</f>
        <v>4151</v>
      </c>
      <c r="BD11" s="128">
        <v>5</v>
      </c>
      <c r="BE11" s="45">
        <v>98</v>
      </c>
      <c r="BF11" s="46">
        <v>93</v>
      </c>
      <c r="BG11" s="46">
        <v>57</v>
      </c>
      <c r="BH11" s="306"/>
      <c r="BI11" s="319">
        <f t="shared" si="9"/>
        <v>248</v>
      </c>
      <c r="BJ11" s="111"/>
      <c r="BK11" s="46"/>
      <c r="BL11" s="46"/>
      <c r="BM11" s="306"/>
      <c r="BN11" s="313">
        <f t="shared" si="10"/>
        <v>0</v>
      </c>
      <c r="BO11" s="111">
        <v>124</v>
      </c>
      <c r="BP11" s="46">
        <v>103</v>
      </c>
      <c r="BQ11" s="46"/>
      <c r="BR11" s="306"/>
      <c r="BS11" s="319">
        <f t="shared" si="11"/>
        <v>227</v>
      </c>
      <c r="BT11" s="111">
        <v>95</v>
      </c>
      <c r="BU11" s="46"/>
      <c r="BV11" s="46"/>
      <c r="BW11" s="306"/>
      <c r="BX11" s="319">
        <f t="shared" si="12"/>
        <v>95</v>
      </c>
      <c r="BY11" s="111">
        <v>120</v>
      </c>
      <c r="BZ11" s="46">
        <v>108</v>
      </c>
      <c r="CA11" s="46"/>
      <c r="CB11" s="306"/>
      <c r="CC11" s="319">
        <f t="shared" si="13"/>
        <v>228</v>
      </c>
      <c r="CD11" s="111">
        <v>112</v>
      </c>
      <c r="CE11" s="46">
        <v>109</v>
      </c>
      <c r="CF11" s="46"/>
      <c r="CG11" s="306"/>
      <c r="CH11" s="319">
        <f t="shared" si="14"/>
        <v>221</v>
      </c>
      <c r="CI11" s="111">
        <v>128</v>
      </c>
      <c r="CJ11" s="46">
        <v>113</v>
      </c>
      <c r="CK11" s="46"/>
      <c r="CL11" s="306"/>
      <c r="CM11" s="319">
        <f t="shared" si="15"/>
        <v>241</v>
      </c>
      <c r="CN11" s="111"/>
      <c r="CO11" s="46"/>
      <c r="CP11" s="46"/>
      <c r="CQ11" s="306"/>
      <c r="CR11" s="319">
        <f t="shared" si="16"/>
        <v>0</v>
      </c>
      <c r="CS11" s="111">
        <v>126</v>
      </c>
      <c r="CT11" s="46"/>
      <c r="CU11" s="46"/>
      <c r="CV11" s="306"/>
      <c r="CW11" s="319">
        <f t="shared" si="17"/>
        <v>126</v>
      </c>
      <c r="CX11" s="324">
        <v>240</v>
      </c>
      <c r="CY11" s="315">
        <v>0</v>
      </c>
      <c r="CZ11" s="315">
        <v>0</v>
      </c>
      <c r="DA11" s="326">
        <v>0</v>
      </c>
      <c r="DB11" s="325">
        <v>0</v>
      </c>
      <c r="DC11" s="325">
        <v>0</v>
      </c>
      <c r="DD11" s="326">
        <v>0</v>
      </c>
      <c r="DE11" s="135">
        <f>CX11+CW11+CM11+CH11+CC11+BX11+BS11+BI11</f>
        <v>1626</v>
      </c>
      <c r="DF11" s="129">
        <v>12</v>
      </c>
      <c r="DG11" s="336">
        <f t="shared" si="18"/>
        <v>5777</v>
      </c>
      <c r="DH11" s="337">
        <v>7</v>
      </c>
    </row>
    <row r="12" spans="1:112" ht="16.5" customHeight="1" x14ac:dyDescent="0.25">
      <c r="A12" s="21">
        <v>8</v>
      </c>
      <c r="B12" s="22" t="s">
        <v>15</v>
      </c>
      <c r="C12" s="5">
        <v>146</v>
      </c>
      <c r="D12" s="3">
        <v>105</v>
      </c>
      <c r="E12" s="3">
        <v>83</v>
      </c>
      <c r="F12" s="143"/>
      <c r="G12" s="319">
        <f t="shared" si="0"/>
        <v>334</v>
      </c>
      <c r="H12" s="106"/>
      <c r="I12" s="3"/>
      <c r="J12" s="3"/>
      <c r="K12" s="143"/>
      <c r="L12" s="313">
        <f t="shared" si="1"/>
        <v>0</v>
      </c>
      <c r="M12" s="106">
        <v>150</v>
      </c>
      <c r="N12" s="3">
        <v>137</v>
      </c>
      <c r="O12" s="3">
        <v>109</v>
      </c>
      <c r="P12" s="143"/>
      <c r="Q12" s="319">
        <f t="shared" si="2"/>
        <v>396</v>
      </c>
      <c r="R12" s="106">
        <v>143</v>
      </c>
      <c r="S12" s="3">
        <v>116</v>
      </c>
      <c r="T12" s="3">
        <v>99</v>
      </c>
      <c r="U12" s="143"/>
      <c r="V12" s="319">
        <f t="shared" si="3"/>
        <v>358</v>
      </c>
      <c r="W12" s="106">
        <v>111</v>
      </c>
      <c r="X12" s="3">
        <v>107</v>
      </c>
      <c r="Y12" s="3">
        <v>88</v>
      </c>
      <c r="Z12" s="143"/>
      <c r="AA12" s="319">
        <f t="shared" si="4"/>
        <v>306</v>
      </c>
      <c r="AB12" s="106">
        <v>137</v>
      </c>
      <c r="AC12" s="3">
        <v>130</v>
      </c>
      <c r="AD12" s="3">
        <v>88</v>
      </c>
      <c r="AE12" s="143"/>
      <c r="AF12" s="319">
        <f t="shared" si="5"/>
        <v>355</v>
      </c>
      <c r="AG12" s="106">
        <v>150</v>
      </c>
      <c r="AH12" s="3">
        <v>143</v>
      </c>
      <c r="AI12" s="3">
        <v>111</v>
      </c>
      <c r="AJ12" s="143"/>
      <c r="AK12" s="319">
        <f t="shared" si="6"/>
        <v>404</v>
      </c>
      <c r="AL12" s="106"/>
      <c r="AM12" s="3"/>
      <c r="AN12" s="3"/>
      <c r="AO12" s="143"/>
      <c r="AP12" s="319">
        <f t="shared" si="7"/>
        <v>0</v>
      </c>
      <c r="AQ12" s="106"/>
      <c r="AR12" s="3"/>
      <c r="AS12" s="3"/>
      <c r="AT12" s="143"/>
      <c r="AU12" s="319">
        <f t="shared" si="8"/>
        <v>0</v>
      </c>
      <c r="AV12" s="323">
        <v>247.5</v>
      </c>
      <c r="AW12" s="315">
        <v>0</v>
      </c>
      <c r="AX12" s="315">
        <v>0</v>
      </c>
      <c r="AY12" s="326">
        <v>217.5</v>
      </c>
      <c r="AZ12" s="326">
        <v>0</v>
      </c>
      <c r="BA12" s="326">
        <v>0</v>
      </c>
      <c r="BB12" s="326">
        <v>0</v>
      </c>
      <c r="BC12" s="134">
        <f>G12+Q12+V12+AA12+AF12+AK12+AP12+AU12+AV12+AY12+AZ12+BA12+BB12</f>
        <v>2618</v>
      </c>
      <c r="BD12" s="130">
        <v>9</v>
      </c>
      <c r="BE12" s="5">
        <v>137</v>
      </c>
      <c r="BF12" s="3">
        <v>122</v>
      </c>
      <c r="BG12" s="3">
        <v>116</v>
      </c>
      <c r="BH12" s="143"/>
      <c r="BI12" s="319">
        <f t="shared" si="9"/>
        <v>375</v>
      </c>
      <c r="BJ12" s="106">
        <v>111</v>
      </c>
      <c r="BK12" s="3"/>
      <c r="BL12" s="3"/>
      <c r="BM12" s="143"/>
      <c r="BN12" s="319">
        <f t="shared" si="10"/>
        <v>111</v>
      </c>
      <c r="BO12" s="106">
        <v>146</v>
      </c>
      <c r="BP12" s="3"/>
      <c r="BQ12" s="3"/>
      <c r="BR12" s="143"/>
      <c r="BS12" s="319">
        <f t="shared" si="11"/>
        <v>146</v>
      </c>
      <c r="BT12" s="106">
        <v>134</v>
      </c>
      <c r="BU12" s="3">
        <v>130</v>
      </c>
      <c r="BV12" s="3">
        <v>126</v>
      </c>
      <c r="BW12" s="143">
        <v>98</v>
      </c>
      <c r="BX12" s="319">
        <f t="shared" si="12"/>
        <v>488</v>
      </c>
      <c r="BY12" s="106">
        <v>137</v>
      </c>
      <c r="BZ12" s="3">
        <v>124</v>
      </c>
      <c r="CA12" s="3">
        <v>115</v>
      </c>
      <c r="CB12" s="143"/>
      <c r="CC12" s="319">
        <f t="shared" si="13"/>
        <v>376</v>
      </c>
      <c r="CD12" s="106">
        <v>130</v>
      </c>
      <c r="CE12" s="3">
        <v>122</v>
      </c>
      <c r="CF12" s="3">
        <v>101</v>
      </c>
      <c r="CG12" s="143"/>
      <c r="CH12" s="319">
        <f t="shared" si="14"/>
        <v>353</v>
      </c>
      <c r="CI12" s="106">
        <v>132</v>
      </c>
      <c r="CJ12" s="3">
        <v>126</v>
      </c>
      <c r="CK12" s="3">
        <v>109</v>
      </c>
      <c r="CL12" s="143"/>
      <c r="CM12" s="319">
        <f t="shared" si="15"/>
        <v>367</v>
      </c>
      <c r="CN12" s="106"/>
      <c r="CO12" s="3"/>
      <c r="CP12" s="3"/>
      <c r="CQ12" s="143"/>
      <c r="CR12" s="319">
        <f t="shared" si="16"/>
        <v>0</v>
      </c>
      <c r="CS12" s="106"/>
      <c r="CT12" s="3"/>
      <c r="CU12" s="3"/>
      <c r="CV12" s="143"/>
      <c r="CW12" s="313">
        <f t="shared" si="17"/>
        <v>0</v>
      </c>
      <c r="CX12" s="323">
        <v>330</v>
      </c>
      <c r="CY12" s="325">
        <v>0</v>
      </c>
      <c r="CZ12" s="325">
        <v>0</v>
      </c>
      <c r="DA12" s="325">
        <v>420</v>
      </c>
      <c r="DB12" s="316">
        <v>0</v>
      </c>
      <c r="DC12" s="316">
        <v>0</v>
      </c>
      <c r="DD12" s="325">
        <v>0</v>
      </c>
      <c r="DE12" s="135">
        <f>DA12+CX12+CR12+CM12+CH12+CC12+BX12+BS12+BN12+BI12</f>
        <v>2966</v>
      </c>
      <c r="DF12" s="132">
        <v>6</v>
      </c>
      <c r="DG12" s="336">
        <f t="shared" si="18"/>
        <v>5584</v>
      </c>
      <c r="DH12" s="338">
        <v>8</v>
      </c>
    </row>
    <row r="13" spans="1:112" ht="16.5" customHeight="1" x14ac:dyDescent="0.25">
      <c r="A13" s="21">
        <v>9</v>
      </c>
      <c r="B13" s="22" t="s">
        <v>25</v>
      </c>
      <c r="C13" s="5">
        <v>114</v>
      </c>
      <c r="D13" s="69">
        <v>90</v>
      </c>
      <c r="E13" s="3">
        <v>89</v>
      </c>
      <c r="F13" s="143">
        <v>67</v>
      </c>
      <c r="G13" s="319">
        <f t="shared" si="0"/>
        <v>360</v>
      </c>
      <c r="H13" s="106">
        <v>137</v>
      </c>
      <c r="I13" s="3"/>
      <c r="J13" s="3"/>
      <c r="K13" s="143"/>
      <c r="L13" s="319">
        <f t="shared" si="1"/>
        <v>137</v>
      </c>
      <c r="M13" s="106">
        <v>96</v>
      </c>
      <c r="N13" s="3">
        <v>92</v>
      </c>
      <c r="O13" s="3">
        <v>89</v>
      </c>
      <c r="P13" s="143">
        <v>85</v>
      </c>
      <c r="Q13" s="319">
        <f t="shared" si="2"/>
        <v>362</v>
      </c>
      <c r="R13" s="106"/>
      <c r="S13" s="3"/>
      <c r="T13" s="3"/>
      <c r="U13" s="143"/>
      <c r="V13" s="319">
        <f t="shared" si="3"/>
        <v>0</v>
      </c>
      <c r="W13" s="106"/>
      <c r="X13" s="3"/>
      <c r="Y13" s="3"/>
      <c r="Z13" s="143"/>
      <c r="AA13" s="319">
        <f t="shared" si="4"/>
        <v>0</v>
      </c>
      <c r="AB13" s="106"/>
      <c r="AC13" s="69"/>
      <c r="AD13" s="3"/>
      <c r="AE13" s="143"/>
      <c r="AF13" s="319">
        <f t="shared" si="5"/>
        <v>0</v>
      </c>
      <c r="AG13" s="106"/>
      <c r="AH13" s="3"/>
      <c r="AI13" s="3"/>
      <c r="AJ13" s="143"/>
      <c r="AK13" s="313">
        <f t="shared" si="6"/>
        <v>0</v>
      </c>
      <c r="AL13" s="106">
        <v>124</v>
      </c>
      <c r="AM13" s="3"/>
      <c r="AN13" s="3"/>
      <c r="AO13" s="143"/>
      <c r="AP13" s="319">
        <f t="shared" si="7"/>
        <v>124</v>
      </c>
      <c r="AQ13" s="106">
        <v>134</v>
      </c>
      <c r="AR13" s="3">
        <v>115</v>
      </c>
      <c r="AS13" s="3"/>
      <c r="AT13" s="143"/>
      <c r="AU13" s="319">
        <f t="shared" si="8"/>
        <v>249</v>
      </c>
      <c r="AV13" s="318">
        <v>0</v>
      </c>
      <c r="AW13" s="323">
        <v>210</v>
      </c>
      <c r="AX13" s="326">
        <v>165</v>
      </c>
      <c r="AY13" s="326">
        <v>220</v>
      </c>
      <c r="AZ13" s="315">
        <v>0</v>
      </c>
      <c r="BA13" s="326">
        <v>390</v>
      </c>
      <c r="BB13" s="326">
        <v>270</v>
      </c>
      <c r="BC13" s="134">
        <f>BB13+BA13+AY13+AX13+AW13+AU13+AP13+AF13+AA13+V13+Q13+L13+G13</f>
        <v>2487</v>
      </c>
      <c r="BD13" s="130">
        <v>10</v>
      </c>
      <c r="BE13" s="5">
        <v>87</v>
      </c>
      <c r="BF13" s="3">
        <v>86</v>
      </c>
      <c r="BG13" s="3">
        <v>82</v>
      </c>
      <c r="BH13" s="143"/>
      <c r="BI13" s="319">
        <f t="shared" si="9"/>
        <v>255</v>
      </c>
      <c r="BJ13" s="106"/>
      <c r="BK13" s="3"/>
      <c r="BL13" s="3"/>
      <c r="BM13" s="143"/>
      <c r="BN13" s="319">
        <f t="shared" si="10"/>
        <v>0</v>
      </c>
      <c r="BO13" s="106">
        <v>104</v>
      </c>
      <c r="BP13" s="3">
        <v>99</v>
      </c>
      <c r="BQ13" s="3">
        <v>91</v>
      </c>
      <c r="BR13" s="143"/>
      <c r="BS13" s="319">
        <f t="shared" si="11"/>
        <v>294</v>
      </c>
      <c r="BT13" s="106">
        <v>109</v>
      </c>
      <c r="BU13" s="3">
        <v>107</v>
      </c>
      <c r="BV13" s="3">
        <v>87</v>
      </c>
      <c r="BW13" s="143"/>
      <c r="BX13" s="319">
        <f t="shared" si="12"/>
        <v>303</v>
      </c>
      <c r="BY13" s="106"/>
      <c r="BZ13" s="3"/>
      <c r="CA13" s="3"/>
      <c r="CB13" s="143"/>
      <c r="CC13" s="319">
        <f t="shared" si="13"/>
        <v>0</v>
      </c>
      <c r="CD13" s="106"/>
      <c r="CE13" s="3"/>
      <c r="CF13" s="3"/>
      <c r="CG13" s="143"/>
      <c r="CH13" s="319">
        <f t="shared" si="14"/>
        <v>0</v>
      </c>
      <c r="CI13" s="106"/>
      <c r="CJ13" s="3"/>
      <c r="CK13" s="3"/>
      <c r="CL13" s="143"/>
      <c r="CM13" s="319">
        <f t="shared" si="15"/>
        <v>0</v>
      </c>
      <c r="CN13" s="106"/>
      <c r="CO13" s="3"/>
      <c r="CP13" s="3"/>
      <c r="CQ13" s="143"/>
      <c r="CR13" s="313">
        <f t="shared" si="16"/>
        <v>0</v>
      </c>
      <c r="CS13" s="106">
        <v>146</v>
      </c>
      <c r="CT13" s="3">
        <v>137</v>
      </c>
      <c r="CU13" s="3">
        <v>130</v>
      </c>
      <c r="CV13" s="143">
        <v>118</v>
      </c>
      <c r="CW13" s="319">
        <f t="shared" si="17"/>
        <v>531</v>
      </c>
      <c r="CX13" s="318">
        <v>0</v>
      </c>
      <c r="CY13" s="325">
        <v>210</v>
      </c>
      <c r="CZ13" s="325">
        <v>165</v>
      </c>
      <c r="DA13" s="326">
        <v>310</v>
      </c>
      <c r="DB13" s="316">
        <v>0</v>
      </c>
      <c r="DC13" s="325">
        <v>450</v>
      </c>
      <c r="DD13" s="325">
        <v>310</v>
      </c>
      <c r="DE13" s="135">
        <f>DD13+DC13+DA13+CZ13+CY13+CW13+BX13+BS13+BI13</f>
        <v>2828</v>
      </c>
      <c r="DF13" s="132">
        <v>7</v>
      </c>
      <c r="DG13" s="336">
        <f t="shared" si="18"/>
        <v>5315</v>
      </c>
      <c r="DH13" s="338">
        <v>9</v>
      </c>
    </row>
    <row r="14" spans="1:112" ht="16.5" customHeight="1" x14ac:dyDescent="0.25">
      <c r="A14" s="21">
        <v>10</v>
      </c>
      <c r="B14" s="22" t="s">
        <v>2</v>
      </c>
      <c r="C14" s="5">
        <v>134</v>
      </c>
      <c r="D14" s="3">
        <v>124</v>
      </c>
      <c r="E14" s="3">
        <v>91</v>
      </c>
      <c r="F14" s="143">
        <v>84</v>
      </c>
      <c r="G14" s="319">
        <f t="shared" si="0"/>
        <v>433</v>
      </c>
      <c r="H14" s="106">
        <v>150</v>
      </c>
      <c r="I14" s="3">
        <v>109</v>
      </c>
      <c r="J14" s="3">
        <v>107</v>
      </c>
      <c r="K14" s="307"/>
      <c r="L14" s="319">
        <f t="shared" si="1"/>
        <v>366</v>
      </c>
      <c r="M14" s="107">
        <v>111</v>
      </c>
      <c r="N14" s="69">
        <v>107</v>
      </c>
      <c r="O14" s="69">
        <v>99</v>
      </c>
      <c r="P14" s="307">
        <v>95</v>
      </c>
      <c r="Q14" s="319">
        <f t="shared" si="2"/>
        <v>412</v>
      </c>
      <c r="R14" s="107">
        <v>140</v>
      </c>
      <c r="S14" s="69">
        <v>130</v>
      </c>
      <c r="T14" s="69">
        <v>106</v>
      </c>
      <c r="U14" s="307">
        <v>104</v>
      </c>
      <c r="V14" s="319">
        <f t="shared" si="3"/>
        <v>480</v>
      </c>
      <c r="W14" s="107">
        <v>113</v>
      </c>
      <c r="X14" s="69">
        <v>104</v>
      </c>
      <c r="Y14" s="69">
        <v>102</v>
      </c>
      <c r="Z14" s="307">
        <v>84</v>
      </c>
      <c r="AA14" s="319">
        <f t="shared" si="4"/>
        <v>403</v>
      </c>
      <c r="AB14" s="106">
        <v>113</v>
      </c>
      <c r="AC14" s="3">
        <v>110</v>
      </c>
      <c r="AD14" s="69">
        <v>105</v>
      </c>
      <c r="AE14" s="143">
        <v>89</v>
      </c>
      <c r="AF14" s="319">
        <f t="shared" si="5"/>
        <v>417</v>
      </c>
      <c r="AG14" s="106">
        <v>115</v>
      </c>
      <c r="AH14" s="3">
        <v>112</v>
      </c>
      <c r="AI14" s="3"/>
      <c r="AJ14" s="143"/>
      <c r="AK14" s="319">
        <f t="shared" si="6"/>
        <v>227</v>
      </c>
      <c r="AL14" s="106">
        <v>140</v>
      </c>
      <c r="AM14" s="3"/>
      <c r="AN14" s="3"/>
      <c r="AO14" s="143"/>
      <c r="AP14" s="319">
        <f t="shared" si="7"/>
        <v>140</v>
      </c>
      <c r="AQ14" s="106"/>
      <c r="AR14" s="3"/>
      <c r="AS14" s="3"/>
      <c r="AT14" s="143"/>
      <c r="AU14" s="313">
        <f t="shared" si="8"/>
        <v>0</v>
      </c>
      <c r="AV14" s="323">
        <v>270</v>
      </c>
      <c r="AW14" s="315">
        <v>0</v>
      </c>
      <c r="AX14" s="315">
        <v>0</v>
      </c>
      <c r="AY14" s="326">
        <v>360</v>
      </c>
      <c r="AZ14" s="326">
        <v>0</v>
      </c>
      <c r="BA14" s="326">
        <v>0</v>
      </c>
      <c r="BB14" s="326">
        <v>0</v>
      </c>
      <c r="BC14" s="134">
        <f>BB14+BA14+AZ14+AY14+AV14+AP14+AK14+AF14+AA14+V14+Q14+L14+G14</f>
        <v>3508</v>
      </c>
      <c r="BD14" s="128">
        <v>8</v>
      </c>
      <c r="BE14" s="5">
        <v>118</v>
      </c>
      <c r="BF14" s="3"/>
      <c r="BG14" s="3"/>
      <c r="BH14" s="143"/>
      <c r="BI14" s="319">
        <f t="shared" si="9"/>
        <v>118</v>
      </c>
      <c r="BJ14" s="106">
        <v>132</v>
      </c>
      <c r="BK14" s="3"/>
      <c r="BL14" s="3"/>
      <c r="BM14" s="143"/>
      <c r="BN14" s="319">
        <f t="shared" si="10"/>
        <v>132</v>
      </c>
      <c r="BO14" s="106">
        <v>115</v>
      </c>
      <c r="BP14" s="3">
        <v>106</v>
      </c>
      <c r="BQ14" s="3"/>
      <c r="BR14" s="143"/>
      <c r="BS14" s="319">
        <f t="shared" si="11"/>
        <v>221</v>
      </c>
      <c r="BT14" s="106">
        <v>128</v>
      </c>
      <c r="BU14" s="3">
        <v>89</v>
      </c>
      <c r="BV14" s="3"/>
      <c r="BW14" s="143"/>
      <c r="BX14" s="319">
        <f t="shared" si="12"/>
        <v>217</v>
      </c>
      <c r="BY14" s="106">
        <v>130</v>
      </c>
      <c r="BZ14" s="3">
        <v>112</v>
      </c>
      <c r="CA14" s="3"/>
      <c r="CB14" s="143"/>
      <c r="CC14" s="319">
        <f t="shared" si="13"/>
        <v>242</v>
      </c>
      <c r="CD14" s="106">
        <v>132</v>
      </c>
      <c r="CE14" s="3">
        <v>114</v>
      </c>
      <c r="CF14" s="3"/>
      <c r="CG14" s="143"/>
      <c r="CH14" s="319">
        <f t="shared" si="14"/>
        <v>246</v>
      </c>
      <c r="CI14" s="106">
        <v>130</v>
      </c>
      <c r="CJ14" s="3">
        <v>124</v>
      </c>
      <c r="CK14" s="3"/>
      <c r="CL14" s="143"/>
      <c r="CM14" s="319">
        <f t="shared" si="15"/>
        <v>254</v>
      </c>
      <c r="CN14" s="106">
        <v>128</v>
      </c>
      <c r="CO14" s="3"/>
      <c r="CP14" s="3"/>
      <c r="CQ14" s="143"/>
      <c r="CR14" s="319">
        <f t="shared" si="16"/>
        <v>128</v>
      </c>
      <c r="CS14" s="106"/>
      <c r="CT14" s="3"/>
      <c r="CU14" s="3"/>
      <c r="CV14" s="143"/>
      <c r="CW14" s="313">
        <f t="shared" si="17"/>
        <v>0</v>
      </c>
      <c r="CX14" s="325">
        <v>180</v>
      </c>
      <c r="CY14" s="326">
        <v>0</v>
      </c>
      <c r="CZ14" s="326">
        <v>0</v>
      </c>
      <c r="DA14" s="326">
        <v>0</v>
      </c>
      <c r="DB14" s="316">
        <v>0</v>
      </c>
      <c r="DC14" s="315">
        <v>0</v>
      </c>
      <c r="DD14" s="326">
        <v>0</v>
      </c>
      <c r="DE14" s="135">
        <f>CX14+CR14+CM14+CH14+CC14+BX14+BS14+BN14+BI14</f>
        <v>1738</v>
      </c>
      <c r="DF14" s="129">
        <v>11</v>
      </c>
      <c r="DG14" s="336">
        <f t="shared" si="18"/>
        <v>5246</v>
      </c>
      <c r="DH14" s="337">
        <v>10</v>
      </c>
    </row>
    <row r="15" spans="1:112" ht="16.5" customHeight="1" x14ac:dyDescent="0.25">
      <c r="A15" s="21">
        <v>11</v>
      </c>
      <c r="B15" s="22" t="s">
        <v>22</v>
      </c>
      <c r="C15" s="5">
        <v>99</v>
      </c>
      <c r="D15" s="3">
        <v>87</v>
      </c>
      <c r="E15" s="3">
        <v>78</v>
      </c>
      <c r="F15" s="143"/>
      <c r="G15" s="319">
        <f t="shared" si="0"/>
        <v>264</v>
      </c>
      <c r="H15" s="106">
        <v>114</v>
      </c>
      <c r="I15" s="3">
        <v>110</v>
      </c>
      <c r="J15" s="3"/>
      <c r="K15" s="143"/>
      <c r="L15" s="319">
        <f t="shared" si="1"/>
        <v>224</v>
      </c>
      <c r="M15" s="106">
        <v>79</v>
      </c>
      <c r="N15" s="3">
        <v>70</v>
      </c>
      <c r="O15" s="3">
        <v>69</v>
      </c>
      <c r="P15" s="143"/>
      <c r="Q15" s="319">
        <f t="shared" si="2"/>
        <v>218</v>
      </c>
      <c r="R15" s="106">
        <v>105</v>
      </c>
      <c r="S15" s="3"/>
      <c r="T15" s="3"/>
      <c r="U15" s="143"/>
      <c r="V15" s="319">
        <f t="shared" si="3"/>
        <v>105</v>
      </c>
      <c r="W15" s="106">
        <v>91</v>
      </c>
      <c r="X15" s="3"/>
      <c r="Y15" s="3"/>
      <c r="Z15" s="143"/>
      <c r="AA15" s="319">
        <f t="shared" si="4"/>
        <v>91</v>
      </c>
      <c r="AB15" s="106">
        <v>96</v>
      </c>
      <c r="AC15" s="3"/>
      <c r="AD15" s="3"/>
      <c r="AE15" s="143"/>
      <c r="AF15" s="319">
        <f t="shared" si="5"/>
        <v>96</v>
      </c>
      <c r="AG15" s="106"/>
      <c r="AH15" s="3"/>
      <c r="AI15" s="3"/>
      <c r="AJ15" s="143"/>
      <c r="AK15" s="313">
        <f t="shared" si="6"/>
        <v>0</v>
      </c>
      <c r="AL15" s="106">
        <v>115</v>
      </c>
      <c r="AM15" s="3"/>
      <c r="AN15" s="3"/>
      <c r="AO15" s="143"/>
      <c r="AP15" s="319">
        <f t="shared" si="7"/>
        <v>115</v>
      </c>
      <c r="AQ15" s="106">
        <v>110</v>
      </c>
      <c r="AR15" s="3">
        <v>108</v>
      </c>
      <c r="AS15" s="3"/>
      <c r="AT15" s="143"/>
      <c r="AU15" s="319">
        <f t="shared" si="8"/>
        <v>218</v>
      </c>
      <c r="AV15" s="323">
        <v>57.5</v>
      </c>
      <c r="AW15" s="315">
        <v>0</v>
      </c>
      <c r="AX15" s="315">
        <v>0</v>
      </c>
      <c r="AY15" s="326">
        <v>157.5</v>
      </c>
      <c r="AZ15" s="326">
        <v>195</v>
      </c>
      <c r="BA15" s="326">
        <v>0</v>
      </c>
      <c r="BB15" s="326">
        <v>217.5</v>
      </c>
      <c r="BC15" s="134">
        <f>BB15+BA15+AZ15+AY15+AV15+AU15+AP15+AF15+AA15+V15+Q15+L15+G15</f>
        <v>1958.5</v>
      </c>
      <c r="BD15" s="130">
        <v>11</v>
      </c>
      <c r="BE15" s="5">
        <v>143</v>
      </c>
      <c r="BF15" s="3"/>
      <c r="BG15" s="3"/>
      <c r="BH15" s="143"/>
      <c r="BI15" s="319">
        <f t="shared" si="9"/>
        <v>143</v>
      </c>
      <c r="BJ15" s="106">
        <v>143</v>
      </c>
      <c r="BK15" s="3"/>
      <c r="BL15" s="3"/>
      <c r="BM15" s="143"/>
      <c r="BN15" s="319">
        <f t="shared" si="10"/>
        <v>143</v>
      </c>
      <c r="BO15" s="106">
        <v>108</v>
      </c>
      <c r="BP15" s="3"/>
      <c r="BQ15" s="3"/>
      <c r="BR15" s="143"/>
      <c r="BS15" s="319">
        <f t="shared" si="11"/>
        <v>108</v>
      </c>
      <c r="BT15" s="106">
        <v>112</v>
      </c>
      <c r="BU15" s="3"/>
      <c r="BV15" s="3"/>
      <c r="BW15" s="143"/>
      <c r="BX15" s="319">
        <f t="shared" si="12"/>
        <v>112</v>
      </c>
      <c r="BY15" s="106">
        <v>111</v>
      </c>
      <c r="BZ15" s="3"/>
      <c r="CA15" s="3"/>
      <c r="CB15" s="143"/>
      <c r="CC15" s="319">
        <f t="shared" si="13"/>
        <v>111</v>
      </c>
      <c r="CD15" s="106">
        <v>105</v>
      </c>
      <c r="CE15" s="3"/>
      <c r="CF15" s="3"/>
      <c r="CG15" s="143"/>
      <c r="CH15" s="313">
        <f t="shared" si="14"/>
        <v>105</v>
      </c>
      <c r="CI15" s="106">
        <v>122</v>
      </c>
      <c r="CJ15" s="3"/>
      <c r="CK15" s="3"/>
      <c r="CL15" s="143"/>
      <c r="CM15" s="319">
        <f t="shared" si="15"/>
        <v>122</v>
      </c>
      <c r="CN15" s="106">
        <v>146</v>
      </c>
      <c r="CO15" s="3"/>
      <c r="CP15" s="3"/>
      <c r="CQ15" s="143"/>
      <c r="CR15" s="319">
        <f t="shared" si="16"/>
        <v>146</v>
      </c>
      <c r="CS15" s="106">
        <v>128</v>
      </c>
      <c r="CT15" s="3"/>
      <c r="CU15" s="3"/>
      <c r="CV15" s="143"/>
      <c r="CW15" s="319">
        <f t="shared" si="17"/>
        <v>128</v>
      </c>
      <c r="CX15" s="316">
        <v>0</v>
      </c>
      <c r="CY15" s="316">
        <v>0</v>
      </c>
      <c r="CZ15" s="325">
        <v>0</v>
      </c>
      <c r="DA15" s="326">
        <v>66</v>
      </c>
      <c r="DB15" s="326">
        <v>97.5</v>
      </c>
      <c r="DC15" s="325">
        <v>0</v>
      </c>
      <c r="DD15" s="325">
        <v>0</v>
      </c>
      <c r="DE15" s="135">
        <f>DD15+DC15+DB15+DA15+CZ15+CW15+CR15+CM15+CC15+BX15+BS15+BN15+BI15</f>
        <v>1176.5</v>
      </c>
      <c r="DF15" s="132">
        <v>15</v>
      </c>
      <c r="DG15" s="336">
        <f t="shared" si="18"/>
        <v>3135</v>
      </c>
      <c r="DH15" s="338">
        <v>11</v>
      </c>
    </row>
    <row r="16" spans="1:112" ht="16.5" customHeight="1" x14ac:dyDescent="0.25">
      <c r="A16" s="21">
        <v>12</v>
      </c>
      <c r="B16" s="22" t="s">
        <v>17</v>
      </c>
      <c r="C16" s="5">
        <v>108</v>
      </c>
      <c r="D16" s="3"/>
      <c r="E16" s="3"/>
      <c r="F16" s="143"/>
      <c r="G16" s="319">
        <f t="shared" si="0"/>
        <v>108</v>
      </c>
      <c r="H16" s="106">
        <v>106</v>
      </c>
      <c r="I16" s="3"/>
      <c r="J16" s="3"/>
      <c r="K16" s="143"/>
      <c r="L16" s="319">
        <f t="shared" si="1"/>
        <v>106</v>
      </c>
      <c r="M16" s="106">
        <v>146</v>
      </c>
      <c r="N16" s="3"/>
      <c r="O16" s="3"/>
      <c r="P16" s="143"/>
      <c r="Q16" s="319">
        <f t="shared" si="2"/>
        <v>146</v>
      </c>
      <c r="R16" s="106">
        <v>110</v>
      </c>
      <c r="S16" s="3"/>
      <c r="T16" s="3"/>
      <c r="U16" s="143"/>
      <c r="V16" s="319">
        <f t="shared" si="3"/>
        <v>110</v>
      </c>
      <c r="W16" s="106">
        <v>100</v>
      </c>
      <c r="X16" s="3"/>
      <c r="Y16" s="3"/>
      <c r="Z16" s="143"/>
      <c r="AA16" s="319">
        <f t="shared" si="4"/>
        <v>100</v>
      </c>
      <c r="AB16" s="106">
        <v>94</v>
      </c>
      <c r="AC16" s="3"/>
      <c r="AD16" s="3"/>
      <c r="AE16" s="143"/>
      <c r="AF16" s="319">
        <f t="shared" si="5"/>
        <v>94</v>
      </c>
      <c r="AG16" s="106"/>
      <c r="AH16" s="3"/>
      <c r="AI16" s="3"/>
      <c r="AJ16" s="143"/>
      <c r="AK16" s="313">
        <f t="shared" si="6"/>
        <v>0</v>
      </c>
      <c r="AL16" s="106"/>
      <c r="AM16" s="3"/>
      <c r="AN16" s="3"/>
      <c r="AO16" s="143"/>
      <c r="AP16" s="319">
        <f t="shared" si="7"/>
        <v>0</v>
      </c>
      <c r="AQ16" s="106"/>
      <c r="AR16" s="3"/>
      <c r="AS16" s="3"/>
      <c r="AT16" s="143"/>
      <c r="AU16" s="319">
        <f t="shared" si="8"/>
        <v>0</v>
      </c>
      <c r="AV16" s="323">
        <v>0</v>
      </c>
      <c r="AW16" s="315">
        <v>0</v>
      </c>
      <c r="AX16" s="315">
        <v>0</v>
      </c>
      <c r="AY16" s="326">
        <v>50</v>
      </c>
      <c r="AZ16" s="326">
        <v>0</v>
      </c>
      <c r="BA16" s="326">
        <v>0</v>
      </c>
      <c r="BB16" s="326">
        <v>0</v>
      </c>
      <c r="BC16" s="134">
        <f>AY16+AF16+AA16+V16+Q16+L16+G16</f>
        <v>714</v>
      </c>
      <c r="BD16" s="130">
        <v>16</v>
      </c>
      <c r="BE16" s="5">
        <v>134</v>
      </c>
      <c r="BF16" s="3">
        <v>104</v>
      </c>
      <c r="BG16" s="3">
        <v>97</v>
      </c>
      <c r="BH16" s="143"/>
      <c r="BI16" s="319">
        <f t="shared" si="9"/>
        <v>335</v>
      </c>
      <c r="BJ16" s="106">
        <v>134</v>
      </c>
      <c r="BK16" s="3"/>
      <c r="BL16" s="3"/>
      <c r="BM16" s="143"/>
      <c r="BN16" s="319">
        <f t="shared" si="10"/>
        <v>134</v>
      </c>
      <c r="BO16" s="106">
        <v>150</v>
      </c>
      <c r="BP16" s="3">
        <v>140</v>
      </c>
      <c r="BQ16" s="3">
        <v>134</v>
      </c>
      <c r="BR16" s="143"/>
      <c r="BS16" s="319">
        <f t="shared" si="11"/>
        <v>424</v>
      </c>
      <c r="BT16" s="106">
        <v>132</v>
      </c>
      <c r="BU16" s="3">
        <v>120</v>
      </c>
      <c r="BV16" s="3"/>
      <c r="BW16" s="143">
        <v>52.5</v>
      </c>
      <c r="BX16" s="319">
        <f t="shared" si="12"/>
        <v>304.5</v>
      </c>
      <c r="BY16" s="106">
        <v>97</v>
      </c>
      <c r="BZ16" s="3">
        <v>64</v>
      </c>
      <c r="CA16" s="3"/>
      <c r="CB16" s="143"/>
      <c r="CC16" s="319">
        <f t="shared" si="13"/>
        <v>161</v>
      </c>
      <c r="CD16" s="106">
        <v>111</v>
      </c>
      <c r="CE16" s="3">
        <v>67</v>
      </c>
      <c r="CF16" s="3"/>
      <c r="CG16" s="143"/>
      <c r="CH16" s="319">
        <f t="shared" si="14"/>
        <v>178</v>
      </c>
      <c r="CI16" s="106"/>
      <c r="CJ16" s="3"/>
      <c r="CK16" s="3"/>
      <c r="CL16" s="143"/>
      <c r="CM16" s="313">
        <f t="shared" si="15"/>
        <v>0</v>
      </c>
      <c r="CN16" s="106">
        <v>137</v>
      </c>
      <c r="CO16" s="3"/>
      <c r="CP16" s="3"/>
      <c r="CQ16" s="143"/>
      <c r="CR16" s="319">
        <f t="shared" si="16"/>
        <v>137</v>
      </c>
      <c r="CS16" s="106"/>
      <c r="CT16" s="3"/>
      <c r="CU16" s="3"/>
      <c r="CV16" s="143"/>
      <c r="CW16" s="319">
        <f t="shared" si="17"/>
        <v>0</v>
      </c>
      <c r="CX16" s="316">
        <v>0</v>
      </c>
      <c r="CY16" s="316">
        <v>0</v>
      </c>
      <c r="CZ16" s="325">
        <v>0</v>
      </c>
      <c r="DA16" s="325">
        <v>390</v>
      </c>
      <c r="DB16" s="325">
        <v>0</v>
      </c>
      <c r="DC16" s="325">
        <v>0</v>
      </c>
      <c r="DD16" s="325">
        <v>0</v>
      </c>
      <c r="DE16" s="135">
        <f>DD16+DC16+DB16+DA16+CZ16+CW16+CR16+CH16+CC16+BX16+BS16+BN16+BI16</f>
        <v>2063.5</v>
      </c>
      <c r="DF16" s="132">
        <v>10</v>
      </c>
      <c r="DG16" s="336">
        <f t="shared" si="18"/>
        <v>2777.5</v>
      </c>
      <c r="DH16" s="338">
        <v>12</v>
      </c>
    </row>
    <row r="17" spans="1:112" ht="16.5" customHeight="1" x14ac:dyDescent="0.25">
      <c r="A17" s="21">
        <v>13</v>
      </c>
      <c r="B17" s="22" t="s">
        <v>4</v>
      </c>
      <c r="C17" s="5">
        <v>46</v>
      </c>
      <c r="D17" s="3"/>
      <c r="E17" s="3"/>
      <c r="F17" s="143"/>
      <c r="G17" s="319">
        <f t="shared" si="0"/>
        <v>46</v>
      </c>
      <c r="H17" s="106"/>
      <c r="I17" s="3"/>
      <c r="J17" s="3"/>
      <c r="K17" s="143"/>
      <c r="L17" s="319">
        <f t="shared" si="1"/>
        <v>0</v>
      </c>
      <c r="M17" s="106">
        <v>60</v>
      </c>
      <c r="N17" s="3"/>
      <c r="O17" s="3"/>
      <c r="P17" s="143"/>
      <c r="Q17" s="319">
        <f t="shared" si="2"/>
        <v>60</v>
      </c>
      <c r="R17" s="106"/>
      <c r="S17" s="3"/>
      <c r="T17" s="3"/>
      <c r="U17" s="143"/>
      <c r="V17" s="319">
        <f t="shared" si="3"/>
        <v>0</v>
      </c>
      <c r="W17" s="106"/>
      <c r="X17" s="3"/>
      <c r="Y17" s="3"/>
      <c r="Z17" s="143"/>
      <c r="AA17" s="319">
        <f t="shared" si="4"/>
        <v>0</v>
      </c>
      <c r="AB17" s="106"/>
      <c r="AC17" s="3"/>
      <c r="AD17" s="3"/>
      <c r="AE17" s="143"/>
      <c r="AF17" s="319">
        <f t="shared" si="5"/>
        <v>0</v>
      </c>
      <c r="AG17" s="106"/>
      <c r="AH17" s="3"/>
      <c r="AI17" s="3"/>
      <c r="AJ17" s="143"/>
      <c r="AK17" s="313">
        <f t="shared" si="6"/>
        <v>0</v>
      </c>
      <c r="AL17" s="106"/>
      <c r="AM17" s="3"/>
      <c r="AN17" s="3"/>
      <c r="AO17" s="143"/>
      <c r="AP17" s="319">
        <f t="shared" si="7"/>
        <v>0</v>
      </c>
      <c r="AQ17" s="106"/>
      <c r="AR17" s="3"/>
      <c r="AS17" s="3"/>
      <c r="AT17" s="143"/>
      <c r="AU17" s="319">
        <f t="shared" si="8"/>
        <v>0</v>
      </c>
      <c r="AV17" s="323">
        <v>0</v>
      </c>
      <c r="AW17" s="315">
        <v>0</v>
      </c>
      <c r="AX17" s="315">
        <v>0</v>
      </c>
      <c r="AY17" s="326">
        <v>28</v>
      </c>
      <c r="AZ17" s="326">
        <v>0</v>
      </c>
      <c r="BA17" s="326">
        <v>0</v>
      </c>
      <c r="BB17" s="326">
        <v>0</v>
      </c>
      <c r="BC17" s="134">
        <f>BB17+BA17+AZ17+AY17+AV17+AU17+AP17+AF17+AA17+V17+Q17+L17+G17</f>
        <v>134</v>
      </c>
      <c r="BD17" s="128">
        <v>22</v>
      </c>
      <c r="BE17" s="5">
        <v>113</v>
      </c>
      <c r="BF17" s="3">
        <v>96</v>
      </c>
      <c r="BG17" s="3">
        <v>81</v>
      </c>
      <c r="BH17" s="143"/>
      <c r="BI17" s="319">
        <f t="shared" si="9"/>
        <v>290</v>
      </c>
      <c r="BJ17" s="106">
        <v>118</v>
      </c>
      <c r="BK17" s="3">
        <v>113</v>
      </c>
      <c r="BL17" s="3">
        <v>110</v>
      </c>
      <c r="BM17" s="143"/>
      <c r="BN17" s="319">
        <f t="shared" si="10"/>
        <v>341</v>
      </c>
      <c r="BO17" s="106">
        <v>137</v>
      </c>
      <c r="BP17" s="3">
        <v>97</v>
      </c>
      <c r="BQ17" s="3">
        <v>94</v>
      </c>
      <c r="BR17" s="143"/>
      <c r="BS17" s="319">
        <f t="shared" si="11"/>
        <v>328</v>
      </c>
      <c r="BT17" s="106">
        <v>100</v>
      </c>
      <c r="BU17" s="3">
        <v>96</v>
      </c>
      <c r="BV17" s="3"/>
      <c r="BW17" s="143"/>
      <c r="BX17" s="319">
        <f t="shared" si="12"/>
        <v>196</v>
      </c>
      <c r="BY17" s="106">
        <v>94</v>
      </c>
      <c r="BZ17" s="3">
        <v>89</v>
      </c>
      <c r="CA17" s="3"/>
      <c r="CB17" s="143"/>
      <c r="CC17" s="319">
        <f t="shared" si="13"/>
        <v>183</v>
      </c>
      <c r="CD17" s="106">
        <v>98</v>
      </c>
      <c r="CE17" s="3">
        <v>92</v>
      </c>
      <c r="CF17" s="3"/>
      <c r="CG17" s="143"/>
      <c r="CH17" s="319">
        <f t="shared" si="14"/>
        <v>190</v>
      </c>
      <c r="CI17" s="106"/>
      <c r="CJ17" s="3"/>
      <c r="CK17" s="3"/>
      <c r="CL17" s="143"/>
      <c r="CM17" s="313">
        <f t="shared" si="15"/>
        <v>0</v>
      </c>
      <c r="CN17" s="106">
        <v>132</v>
      </c>
      <c r="CO17" s="3">
        <v>122</v>
      </c>
      <c r="CP17" s="3"/>
      <c r="CQ17" s="143"/>
      <c r="CR17" s="319">
        <f t="shared" si="16"/>
        <v>254</v>
      </c>
      <c r="CS17" s="106">
        <v>134</v>
      </c>
      <c r="CT17" s="3"/>
      <c r="CU17" s="3"/>
      <c r="CV17" s="143"/>
      <c r="CW17" s="319">
        <f t="shared" si="17"/>
        <v>134</v>
      </c>
      <c r="CX17" s="316">
        <v>0</v>
      </c>
      <c r="CY17" s="316">
        <v>0</v>
      </c>
      <c r="CZ17" s="325">
        <v>0</v>
      </c>
      <c r="DA17" s="325">
        <v>270</v>
      </c>
      <c r="DB17" s="325">
        <v>0</v>
      </c>
      <c r="DC17" s="325">
        <v>0</v>
      </c>
      <c r="DD17" s="325">
        <v>180</v>
      </c>
      <c r="DE17" s="135">
        <f>DD17+DC17+DB17+DA17+CZ17+CW17+CR17+CH17+CC17+BX17+BS17+BN17+BI17</f>
        <v>2366</v>
      </c>
      <c r="DF17" s="129">
        <v>9</v>
      </c>
      <c r="DG17" s="336">
        <f t="shared" si="18"/>
        <v>2500</v>
      </c>
      <c r="DH17" s="337">
        <v>13</v>
      </c>
    </row>
    <row r="18" spans="1:112" ht="16.5" customHeight="1" x14ac:dyDescent="0.25">
      <c r="A18" s="21">
        <v>14</v>
      </c>
      <c r="B18" s="23" t="s">
        <v>130</v>
      </c>
      <c r="C18" s="5">
        <v>95</v>
      </c>
      <c r="D18" s="3">
        <v>75</v>
      </c>
      <c r="E18" s="3">
        <v>66</v>
      </c>
      <c r="F18" s="143">
        <v>65</v>
      </c>
      <c r="G18" s="319">
        <f t="shared" si="0"/>
        <v>301</v>
      </c>
      <c r="H18" s="106">
        <v>99</v>
      </c>
      <c r="I18" s="3"/>
      <c r="J18" s="3"/>
      <c r="K18" s="143"/>
      <c r="L18" s="319">
        <f t="shared" si="1"/>
        <v>99</v>
      </c>
      <c r="M18" s="106">
        <v>104</v>
      </c>
      <c r="N18" s="3">
        <v>86</v>
      </c>
      <c r="O18" s="3">
        <v>83</v>
      </c>
      <c r="P18" s="143">
        <v>81</v>
      </c>
      <c r="Q18" s="319">
        <f t="shared" si="2"/>
        <v>354</v>
      </c>
      <c r="R18" s="106">
        <v>115</v>
      </c>
      <c r="S18" s="3">
        <v>111</v>
      </c>
      <c r="T18" s="3">
        <v>93</v>
      </c>
      <c r="U18" s="143">
        <v>90</v>
      </c>
      <c r="V18" s="319">
        <f t="shared" si="3"/>
        <v>409</v>
      </c>
      <c r="W18" s="106">
        <v>99</v>
      </c>
      <c r="X18" s="3"/>
      <c r="Y18" s="3"/>
      <c r="Z18" s="143"/>
      <c r="AA18" s="319">
        <f t="shared" si="4"/>
        <v>99</v>
      </c>
      <c r="AB18" s="106">
        <v>101</v>
      </c>
      <c r="AC18" s="3"/>
      <c r="AD18" s="3"/>
      <c r="AE18" s="143"/>
      <c r="AF18" s="319">
        <f t="shared" si="5"/>
        <v>101</v>
      </c>
      <c r="AG18" s="106"/>
      <c r="AH18" s="3"/>
      <c r="AI18" s="3"/>
      <c r="AJ18" s="143"/>
      <c r="AK18" s="313">
        <f t="shared" si="6"/>
        <v>0</v>
      </c>
      <c r="AL18" s="106"/>
      <c r="AM18" s="3"/>
      <c r="AN18" s="3"/>
      <c r="AO18" s="143"/>
      <c r="AP18" s="319">
        <f t="shared" si="7"/>
        <v>0</v>
      </c>
      <c r="AQ18" s="106"/>
      <c r="AR18" s="3"/>
      <c r="AS18" s="3"/>
      <c r="AT18" s="143"/>
      <c r="AU18" s="319">
        <f t="shared" si="8"/>
        <v>0</v>
      </c>
      <c r="AV18" s="323">
        <v>0</v>
      </c>
      <c r="AW18" s="315">
        <v>0</v>
      </c>
      <c r="AX18" s="315">
        <v>0</v>
      </c>
      <c r="AY18" s="326">
        <v>180</v>
      </c>
      <c r="AZ18" s="326">
        <v>0</v>
      </c>
      <c r="BA18" s="326">
        <v>0</v>
      </c>
      <c r="BB18" s="326">
        <v>0</v>
      </c>
      <c r="BC18" s="134">
        <f>BB18+BA18+AZ18+AY18+AV18+AU18+AP18+AF18+AA18+V18+Q18+L18+G18</f>
        <v>1543</v>
      </c>
      <c r="BD18" s="130">
        <v>13</v>
      </c>
      <c r="BE18" s="5">
        <v>90</v>
      </c>
      <c r="BF18" s="3"/>
      <c r="BG18" s="3"/>
      <c r="BH18" s="143"/>
      <c r="BI18" s="319">
        <f t="shared" si="9"/>
        <v>90</v>
      </c>
      <c r="BJ18" s="106">
        <v>112</v>
      </c>
      <c r="BK18" s="3"/>
      <c r="BL18" s="3"/>
      <c r="BM18" s="143"/>
      <c r="BN18" s="319">
        <f t="shared" si="10"/>
        <v>112</v>
      </c>
      <c r="BO18" s="106">
        <v>143</v>
      </c>
      <c r="BP18" s="3"/>
      <c r="BQ18" s="3"/>
      <c r="BR18" s="143"/>
      <c r="BS18" s="319">
        <f t="shared" si="11"/>
        <v>143</v>
      </c>
      <c r="BT18" s="106">
        <v>85</v>
      </c>
      <c r="BU18" s="3"/>
      <c r="BV18" s="3"/>
      <c r="BW18" s="143"/>
      <c r="BX18" s="319">
        <f t="shared" si="12"/>
        <v>85</v>
      </c>
      <c r="BY18" s="106">
        <v>93</v>
      </c>
      <c r="BZ18" s="3"/>
      <c r="CA18" s="3"/>
      <c r="CB18" s="143"/>
      <c r="CC18" s="319">
        <f t="shared" si="13"/>
        <v>93</v>
      </c>
      <c r="CD18" s="106">
        <v>94</v>
      </c>
      <c r="CE18" s="3"/>
      <c r="CF18" s="3"/>
      <c r="CG18" s="143"/>
      <c r="CH18" s="319">
        <f t="shared" si="14"/>
        <v>94</v>
      </c>
      <c r="CI18" s="106"/>
      <c r="CJ18" s="3"/>
      <c r="CK18" s="3"/>
      <c r="CL18" s="143"/>
      <c r="CM18" s="313">
        <f t="shared" si="15"/>
        <v>0</v>
      </c>
      <c r="CN18" s="106"/>
      <c r="CO18" s="3"/>
      <c r="CP18" s="3"/>
      <c r="CQ18" s="143"/>
      <c r="CR18" s="319">
        <f t="shared" si="16"/>
        <v>0</v>
      </c>
      <c r="CS18" s="106"/>
      <c r="CT18" s="3"/>
      <c r="CU18" s="3"/>
      <c r="CV18" s="143"/>
      <c r="CW18" s="319">
        <f t="shared" si="17"/>
        <v>0</v>
      </c>
      <c r="CX18" s="316">
        <v>0</v>
      </c>
      <c r="CY18" s="316">
        <v>0</v>
      </c>
      <c r="CZ18" s="325">
        <v>0</v>
      </c>
      <c r="DA18" s="326">
        <v>0</v>
      </c>
      <c r="DB18" s="325">
        <v>0</v>
      </c>
      <c r="DC18" s="325">
        <v>0</v>
      </c>
      <c r="DD18" s="325">
        <v>0</v>
      </c>
      <c r="DE18" s="135">
        <f>DD18+DC18+DB18+DA18+CZ18+CW18+CR18+CH18+CC18+BX18+BS18+BN18+BI18</f>
        <v>617</v>
      </c>
      <c r="DF18" s="132">
        <v>16</v>
      </c>
      <c r="DG18" s="336">
        <f t="shared" si="18"/>
        <v>2160</v>
      </c>
      <c r="DH18" s="338">
        <v>14</v>
      </c>
    </row>
    <row r="19" spans="1:112" ht="16.5" customHeight="1" x14ac:dyDescent="0.25">
      <c r="A19" s="21">
        <v>15</v>
      </c>
      <c r="B19" s="23" t="s">
        <v>52</v>
      </c>
      <c r="C19" s="5">
        <v>101</v>
      </c>
      <c r="D19" s="3">
        <v>68</v>
      </c>
      <c r="E19" s="3">
        <v>62</v>
      </c>
      <c r="F19" s="143"/>
      <c r="G19" s="319">
        <f t="shared" si="0"/>
        <v>231</v>
      </c>
      <c r="H19" s="106"/>
      <c r="I19" s="3"/>
      <c r="J19" s="3"/>
      <c r="K19" s="143"/>
      <c r="L19" s="313">
        <f t="shared" si="1"/>
        <v>0</v>
      </c>
      <c r="M19" s="106">
        <v>128</v>
      </c>
      <c r="N19" s="3">
        <v>103</v>
      </c>
      <c r="O19" s="3">
        <v>74</v>
      </c>
      <c r="P19" s="143"/>
      <c r="Q19" s="319">
        <f t="shared" si="2"/>
        <v>305</v>
      </c>
      <c r="R19" s="106">
        <v>124</v>
      </c>
      <c r="S19" s="3"/>
      <c r="T19" s="3"/>
      <c r="U19" s="143"/>
      <c r="V19" s="319">
        <f t="shared" si="3"/>
        <v>124</v>
      </c>
      <c r="W19" s="106">
        <v>109</v>
      </c>
      <c r="X19" s="3">
        <v>87</v>
      </c>
      <c r="Y19" s="3"/>
      <c r="Z19" s="143"/>
      <c r="AA19" s="319">
        <f t="shared" si="4"/>
        <v>196</v>
      </c>
      <c r="AB19" s="106">
        <v>108</v>
      </c>
      <c r="AC19" s="3">
        <v>85</v>
      </c>
      <c r="AD19" s="3"/>
      <c r="AE19" s="143"/>
      <c r="AF19" s="319">
        <f t="shared" si="5"/>
        <v>193</v>
      </c>
      <c r="AG19" s="106">
        <v>113</v>
      </c>
      <c r="AH19" s="3"/>
      <c r="AI19" s="3"/>
      <c r="AJ19" s="143"/>
      <c r="AK19" s="319">
        <f t="shared" si="6"/>
        <v>113</v>
      </c>
      <c r="AL19" s="106"/>
      <c r="AM19" s="3"/>
      <c r="AN19" s="3"/>
      <c r="AO19" s="143"/>
      <c r="AP19" s="319">
        <f t="shared" si="7"/>
        <v>0</v>
      </c>
      <c r="AQ19" s="106"/>
      <c r="AR19" s="3"/>
      <c r="AS19" s="3"/>
      <c r="AT19" s="143"/>
      <c r="AU19" s="319">
        <f t="shared" si="8"/>
        <v>0</v>
      </c>
      <c r="AV19" s="323">
        <v>57.5</v>
      </c>
      <c r="AW19" s="315">
        <v>0</v>
      </c>
      <c r="AX19" s="315">
        <v>0</v>
      </c>
      <c r="AY19" s="326">
        <v>95</v>
      </c>
      <c r="AZ19" s="326">
        <v>0</v>
      </c>
      <c r="BA19" s="326">
        <v>0</v>
      </c>
      <c r="BB19" s="326">
        <v>155</v>
      </c>
      <c r="BC19" s="134">
        <f>BB19+BA19+AZ19+AY19+AV19+AU19+AP19+AK19+AF19+AA19+V19+Q19+G19</f>
        <v>1469.5</v>
      </c>
      <c r="BD19" s="130">
        <v>14</v>
      </c>
      <c r="BE19" s="5">
        <v>94</v>
      </c>
      <c r="BF19" s="3"/>
      <c r="BG19" s="3"/>
      <c r="BH19" s="143"/>
      <c r="BI19" s="319">
        <f t="shared" si="9"/>
        <v>94</v>
      </c>
      <c r="BJ19" s="106"/>
      <c r="BK19" s="3"/>
      <c r="BL19" s="3"/>
      <c r="BM19" s="143"/>
      <c r="BN19" s="319">
        <f t="shared" si="10"/>
        <v>0</v>
      </c>
      <c r="BO19" s="106">
        <v>111</v>
      </c>
      <c r="BP19" s="3"/>
      <c r="BQ19" s="3"/>
      <c r="BR19" s="143"/>
      <c r="BS19" s="319">
        <f t="shared" si="11"/>
        <v>111</v>
      </c>
      <c r="BT19" s="106"/>
      <c r="BU19" s="3"/>
      <c r="BV19" s="3"/>
      <c r="BW19" s="143"/>
      <c r="BX19" s="319">
        <f t="shared" si="12"/>
        <v>0</v>
      </c>
      <c r="BY19" s="106">
        <v>99</v>
      </c>
      <c r="BZ19" s="3"/>
      <c r="CA19" s="3"/>
      <c r="CB19" s="143"/>
      <c r="CC19" s="319">
        <f t="shared" si="13"/>
        <v>99</v>
      </c>
      <c r="CD19" s="106">
        <v>95</v>
      </c>
      <c r="CE19" s="3"/>
      <c r="CF19" s="3"/>
      <c r="CG19" s="143"/>
      <c r="CH19" s="319">
        <f t="shared" si="14"/>
        <v>95</v>
      </c>
      <c r="CI19" s="106"/>
      <c r="CJ19" s="3"/>
      <c r="CK19" s="3"/>
      <c r="CL19" s="143"/>
      <c r="CM19" s="313">
        <f t="shared" si="15"/>
        <v>0</v>
      </c>
      <c r="CN19" s="106"/>
      <c r="CO19" s="3"/>
      <c r="CP19" s="3"/>
      <c r="CQ19" s="143"/>
      <c r="CR19" s="319">
        <f t="shared" si="16"/>
        <v>0</v>
      </c>
      <c r="CS19" s="106"/>
      <c r="CT19" s="3"/>
      <c r="CU19" s="3"/>
      <c r="CV19" s="143"/>
      <c r="CW19" s="319">
        <f t="shared" si="17"/>
        <v>0</v>
      </c>
      <c r="CX19" s="316">
        <v>0</v>
      </c>
      <c r="CY19" s="316">
        <v>0</v>
      </c>
      <c r="CZ19" s="325">
        <v>0</v>
      </c>
      <c r="DA19" s="325">
        <v>73</v>
      </c>
      <c r="DB19" s="325">
        <v>0</v>
      </c>
      <c r="DC19" s="325">
        <v>0</v>
      </c>
      <c r="DD19" s="325">
        <v>0</v>
      </c>
      <c r="DE19" s="135">
        <f>DD19+DC19+DB19+DA19+CZ19+CW19+CR19+CH19+CC19+BX19+BS19+BN19+BI19</f>
        <v>472</v>
      </c>
      <c r="DF19" s="132">
        <v>19</v>
      </c>
      <c r="DG19" s="336">
        <f t="shared" si="18"/>
        <v>1941.5</v>
      </c>
      <c r="DH19" s="338">
        <v>15</v>
      </c>
    </row>
    <row r="20" spans="1:112" ht="16.5" customHeight="1" x14ac:dyDescent="0.25">
      <c r="A20" s="21">
        <v>16</v>
      </c>
      <c r="B20" s="24" t="s">
        <v>8</v>
      </c>
      <c r="C20" s="55">
        <v>80</v>
      </c>
      <c r="D20" s="3"/>
      <c r="E20" s="3"/>
      <c r="F20" s="143">
        <v>51</v>
      </c>
      <c r="G20" s="319">
        <f t="shared" si="0"/>
        <v>131</v>
      </c>
      <c r="H20" s="107">
        <v>124</v>
      </c>
      <c r="I20" s="3">
        <v>122</v>
      </c>
      <c r="J20" s="69">
        <v>108</v>
      </c>
      <c r="K20" s="143"/>
      <c r="L20" s="319">
        <f t="shared" si="1"/>
        <v>354</v>
      </c>
      <c r="M20" s="106">
        <v>114</v>
      </c>
      <c r="N20" s="3"/>
      <c r="O20" s="3"/>
      <c r="P20" s="143">
        <v>59</v>
      </c>
      <c r="Q20" s="319">
        <f t="shared" si="2"/>
        <v>173</v>
      </c>
      <c r="R20" s="106">
        <v>107</v>
      </c>
      <c r="S20" s="3">
        <v>98</v>
      </c>
      <c r="T20" s="3"/>
      <c r="U20" s="143"/>
      <c r="V20" s="319">
        <f t="shared" si="3"/>
        <v>205</v>
      </c>
      <c r="W20" s="106">
        <v>120</v>
      </c>
      <c r="X20" s="3"/>
      <c r="Y20" s="3"/>
      <c r="Z20" s="143"/>
      <c r="AA20" s="319">
        <f t="shared" si="4"/>
        <v>120</v>
      </c>
      <c r="AB20" s="106">
        <v>124</v>
      </c>
      <c r="AC20" s="3"/>
      <c r="AD20" s="69"/>
      <c r="AE20" s="143"/>
      <c r="AF20" s="319">
        <f t="shared" si="5"/>
        <v>124</v>
      </c>
      <c r="AG20" s="106">
        <v>104</v>
      </c>
      <c r="AH20" s="3"/>
      <c r="AI20" s="3"/>
      <c r="AJ20" s="143"/>
      <c r="AK20" s="313">
        <f t="shared" si="6"/>
        <v>104</v>
      </c>
      <c r="AL20" s="106">
        <v>130</v>
      </c>
      <c r="AM20" s="3">
        <v>114</v>
      </c>
      <c r="AN20" s="3"/>
      <c r="AO20" s="143"/>
      <c r="AP20" s="319">
        <f t="shared" si="7"/>
        <v>244</v>
      </c>
      <c r="AQ20" s="106">
        <v>116</v>
      </c>
      <c r="AR20" s="3">
        <v>111</v>
      </c>
      <c r="AS20" s="3"/>
      <c r="AT20" s="143"/>
      <c r="AU20" s="319">
        <f t="shared" si="8"/>
        <v>227</v>
      </c>
      <c r="AV20" s="323">
        <v>77.5</v>
      </c>
      <c r="AW20" s="315">
        <v>0</v>
      </c>
      <c r="AX20" s="315">
        <v>0</v>
      </c>
      <c r="AY20" s="326">
        <v>75</v>
      </c>
      <c r="AZ20" s="326">
        <v>0</v>
      </c>
      <c r="BA20" s="326">
        <v>0</v>
      </c>
      <c r="BB20" s="326">
        <v>0</v>
      </c>
      <c r="BC20" s="134">
        <f>AY20+AV20+AU20+AP20+AF20+AA20+V20+Q20+L20+G20</f>
        <v>1730.5</v>
      </c>
      <c r="BD20" s="128">
        <v>12</v>
      </c>
      <c r="BE20" s="5"/>
      <c r="BF20" s="3"/>
      <c r="BG20" s="3"/>
      <c r="BH20" s="143"/>
      <c r="BI20" s="319">
        <f t="shared" si="9"/>
        <v>0</v>
      </c>
      <c r="BJ20" s="106"/>
      <c r="BK20" s="3"/>
      <c r="BL20" s="3"/>
      <c r="BM20" s="143"/>
      <c r="BN20" s="319">
        <f t="shared" si="10"/>
        <v>0</v>
      </c>
      <c r="BO20" s="106"/>
      <c r="BP20" s="3"/>
      <c r="BQ20" s="3"/>
      <c r="BR20" s="143"/>
      <c r="BS20" s="319">
        <f t="shared" si="11"/>
        <v>0</v>
      </c>
      <c r="BT20" s="106"/>
      <c r="BU20" s="3"/>
      <c r="BV20" s="3"/>
      <c r="BW20" s="143"/>
      <c r="BX20" s="319">
        <f t="shared" si="12"/>
        <v>0</v>
      </c>
      <c r="BY20" s="106"/>
      <c r="BZ20" s="3"/>
      <c r="CA20" s="3"/>
      <c r="CB20" s="143"/>
      <c r="CC20" s="319">
        <f t="shared" si="13"/>
        <v>0</v>
      </c>
      <c r="CD20" s="107"/>
      <c r="CE20" s="3"/>
      <c r="CF20" s="3"/>
      <c r="CG20" s="143"/>
      <c r="CH20" s="319">
        <f t="shared" si="14"/>
        <v>0</v>
      </c>
      <c r="CI20" s="106"/>
      <c r="CJ20" s="3"/>
      <c r="CK20" s="3"/>
      <c r="CL20" s="143"/>
      <c r="CM20" s="313">
        <f t="shared" si="15"/>
        <v>0</v>
      </c>
      <c r="CN20" s="106"/>
      <c r="CO20" s="3"/>
      <c r="CP20" s="3"/>
      <c r="CQ20" s="143"/>
      <c r="CR20" s="319">
        <f t="shared" si="16"/>
        <v>0</v>
      </c>
      <c r="CS20" s="106"/>
      <c r="CT20" s="3"/>
      <c r="CU20" s="3"/>
      <c r="CV20" s="143"/>
      <c r="CW20" s="319">
        <f t="shared" si="17"/>
        <v>0</v>
      </c>
      <c r="CX20" s="316">
        <v>0</v>
      </c>
      <c r="CY20" s="316">
        <v>0</v>
      </c>
      <c r="CZ20" s="325">
        <v>0</v>
      </c>
      <c r="DA20" s="326">
        <v>0</v>
      </c>
      <c r="DB20" s="325">
        <v>0</v>
      </c>
      <c r="DC20" s="325">
        <v>0</v>
      </c>
      <c r="DD20" s="325">
        <v>0</v>
      </c>
      <c r="DE20" s="135">
        <f>DD20+DC20+DB20+DA20+CZ20+CW20+CR20+CH20+CC20+BX20+BS20+BN20+BI20</f>
        <v>0</v>
      </c>
      <c r="DF20" s="129">
        <v>22</v>
      </c>
      <c r="DG20" s="336">
        <f t="shared" si="18"/>
        <v>1730.5</v>
      </c>
      <c r="DH20" s="337">
        <v>16</v>
      </c>
    </row>
    <row r="21" spans="1:112" ht="16.5" customHeight="1" x14ac:dyDescent="0.25">
      <c r="A21" s="21">
        <v>17</v>
      </c>
      <c r="B21" s="25" t="s">
        <v>31</v>
      </c>
      <c r="C21" s="48"/>
      <c r="D21" s="49"/>
      <c r="E21" s="49"/>
      <c r="F21" s="308"/>
      <c r="G21" s="319">
        <f t="shared" si="0"/>
        <v>0</v>
      </c>
      <c r="H21" s="113"/>
      <c r="I21" s="49"/>
      <c r="J21" s="49"/>
      <c r="K21" s="308"/>
      <c r="L21" s="319">
        <f t="shared" si="1"/>
        <v>0</v>
      </c>
      <c r="M21" s="113"/>
      <c r="N21" s="49"/>
      <c r="O21" s="49"/>
      <c r="P21" s="308"/>
      <c r="Q21" s="319">
        <f t="shared" si="2"/>
        <v>0</v>
      </c>
      <c r="R21" s="113"/>
      <c r="S21" s="49"/>
      <c r="T21" s="49"/>
      <c r="U21" s="308"/>
      <c r="V21" s="319">
        <f t="shared" si="3"/>
        <v>0</v>
      </c>
      <c r="W21" s="113"/>
      <c r="X21" s="49"/>
      <c r="Y21" s="49"/>
      <c r="Z21" s="308"/>
      <c r="AA21" s="319">
        <f t="shared" si="4"/>
        <v>0</v>
      </c>
      <c r="AB21" s="113"/>
      <c r="AC21" s="49"/>
      <c r="AD21" s="49"/>
      <c r="AE21" s="308"/>
      <c r="AF21" s="319">
        <f t="shared" si="5"/>
        <v>0</v>
      </c>
      <c r="AG21" s="113"/>
      <c r="AH21" s="49"/>
      <c r="AI21" s="49"/>
      <c r="AJ21" s="308"/>
      <c r="AK21" s="319">
        <f t="shared" si="6"/>
        <v>0</v>
      </c>
      <c r="AL21" s="113"/>
      <c r="AM21" s="49"/>
      <c r="AN21" s="49"/>
      <c r="AO21" s="308"/>
      <c r="AP21" s="313">
        <f t="shared" si="7"/>
        <v>0</v>
      </c>
      <c r="AQ21" s="113"/>
      <c r="AR21" s="49"/>
      <c r="AS21" s="49"/>
      <c r="AT21" s="308"/>
      <c r="AU21" s="319">
        <f t="shared" si="8"/>
        <v>0</v>
      </c>
      <c r="AV21" s="323">
        <v>0</v>
      </c>
      <c r="AW21" s="315">
        <v>0</v>
      </c>
      <c r="AX21" s="315">
        <v>0</v>
      </c>
      <c r="AY21" s="326">
        <v>0</v>
      </c>
      <c r="AZ21" s="326">
        <v>0</v>
      </c>
      <c r="BA21" s="326">
        <v>0</v>
      </c>
      <c r="BB21" s="326">
        <v>0</v>
      </c>
      <c r="BC21" s="134">
        <v>0</v>
      </c>
      <c r="BD21" s="130">
        <v>28</v>
      </c>
      <c r="BE21" s="48">
        <v>95</v>
      </c>
      <c r="BF21" s="49">
        <v>91</v>
      </c>
      <c r="BG21" s="49">
        <v>78</v>
      </c>
      <c r="BH21" s="308"/>
      <c r="BI21" s="319">
        <f t="shared" si="9"/>
        <v>264</v>
      </c>
      <c r="BJ21" s="113"/>
      <c r="BK21" s="49"/>
      <c r="BL21" s="49"/>
      <c r="BM21" s="308"/>
      <c r="BN21" s="319">
        <f t="shared" si="10"/>
        <v>0</v>
      </c>
      <c r="BO21" s="113">
        <v>112</v>
      </c>
      <c r="BP21" s="49">
        <v>88</v>
      </c>
      <c r="BQ21" s="49">
        <v>86</v>
      </c>
      <c r="BR21" s="308"/>
      <c r="BS21" s="319">
        <f t="shared" si="11"/>
        <v>286</v>
      </c>
      <c r="BT21" s="113">
        <v>92</v>
      </c>
      <c r="BU21" s="49">
        <v>88</v>
      </c>
      <c r="BV21" s="49"/>
      <c r="BW21" s="308"/>
      <c r="BX21" s="319">
        <f t="shared" si="12"/>
        <v>180</v>
      </c>
      <c r="BY21" s="113">
        <v>116</v>
      </c>
      <c r="BZ21" s="49"/>
      <c r="CA21" s="49"/>
      <c r="CB21" s="308"/>
      <c r="CC21" s="319">
        <f t="shared" si="13"/>
        <v>116</v>
      </c>
      <c r="CD21" s="113">
        <v>106</v>
      </c>
      <c r="CE21" s="49"/>
      <c r="CF21" s="49"/>
      <c r="CG21" s="308"/>
      <c r="CH21" s="319">
        <f t="shared" si="14"/>
        <v>106</v>
      </c>
      <c r="CI21" s="113">
        <v>114</v>
      </c>
      <c r="CJ21" s="49"/>
      <c r="CK21" s="49"/>
      <c r="CL21" s="308"/>
      <c r="CM21" s="319">
        <f t="shared" si="15"/>
        <v>114</v>
      </c>
      <c r="CN21" s="113"/>
      <c r="CO21" s="49"/>
      <c r="CP21" s="49"/>
      <c r="CQ21" s="308"/>
      <c r="CR21" s="313">
        <f t="shared" si="16"/>
        <v>0</v>
      </c>
      <c r="CS21" s="113">
        <v>114</v>
      </c>
      <c r="CT21" s="49"/>
      <c r="CU21" s="49"/>
      <c r="CV21" s="308"/>
      <c r="CW21" s="319">
        <f t="shared" si="17"/>
        <v>114</v>
      </c>
      <c r="CX21" s="316">
        <v>0</v>
      </c>
      <c r="CY21" s="316">
        <v>0</v>
      </c>
      <c r="CZ21" s="325">
        <v>0</v>
      </c>
      <c r="DA21" s="326">
        <v>190</v>
      </c>
      <c r="DB21" s="325">
        <v>0</v>
      </c>
      <c r="DC21" s="325">
        <v>0</v>
      </c>
      <c r="DD21" s="325"/>
      <c r="DE21" s="135">
        <f>DD21+DC21+DB21+DA21+CZ21+CW21+CM21+CH21+CC21+BX21+BS21+BN21+BI21</f>
        <v>1370</v>
      </c>
      <c r="DF21" s="132">
        <v>13</v>
      </c>
      <c r="DG21" s="336">
        <f t="shared" si="18"/>
        <v>1370</v>
      </c>
      <c r="DH21" s="338">
        <v>17</v>
      </c>
    </row>
    <row r="22" spans="1:112" ht="16.5" customHeight="1" x14ac:dyDescent="0.25">
      <c r="A22" s="21">
        <v>18</v>
      </c>
      <c r="B22" s="22" t="s">
        <v>3</v>
      </c>
      <c r="C22" s="5">
        <v>111</v>
      </c>
      <c r="D22" s="3">
        <v>73</v>
      </c>
      <c r="E22" s="3"/>
      <c r="F22" s="143">
        <v>63</v>
      </c>
      <c r="G22" s="319">
        <f t="shared" si="0"/>
        <v>247</v>
      </c>
      <c r="H22" s="106"/>
      <c r="I22" s="3"/>
      <c r="J22" s="3"/>
      <c r="K22" s="143"/>
      <c r="L22" s="319">
        <f t="shared" si="1"/>
        <v>0</v>
      </c>
      <c r="M22" s="106">
        <v>115</v>
      </c>
      <c r="N22" s="3">
        <v>68</v>
      </c>
      <c r="O22" s="3"/>
      <c r="P22" s="143"/>
      <c r="Q22" s="319">
        <f t="shared" si="2"/>
        <v>183</v>
      </c>
      <c r="R22" s="106">
        <v>95</v>
      </c>
      <c r="S22" s="3"/>
      <c r="T22" s="3"/>
      <c r="U22" s="143"/>
      <c r="V22" s="319">
        <f t="shared" si="3"/>
        <v>95</v>
      </c>
      <c r="W22" s="106">
        <v>110</v>
      </c>
      <c r="X22" s="3">
        <v>86</v>
      </c>
      <c r="Y22" s="3"/>
      <c r="Z22" s="143"/>
      <c r="AA22" s="319">
        <f t="shared" si="4"/>
        <v>196</v>
      </c>
      <c r="AB22" s="107">
        <v>109</v>
      </c>
      <c r="AC22" s="3">
        <v>90</v>
      </c>
      <c r="AD22" s="3"/>
      <c r="AE22" s="143"/>
      <c r="AF22" s="319">
        <f t="shared" si="5"/>
        <v>199</v>
      </c>
      <c r="AG22" s="106"/>
      <c r="AH22" s="3"/>
      <c r="AI22" s="3"/>
      <c r="AJ22" s="143"/>
      <c r="AK22" s="313">
        <f t="shared" si="6"/>
        <v>0</v>
      </c>
      <c r="AL22" s="106"/>
      <c r="AM22" s="3"/>
      <c r="AN22" s="3"/>
      <c r="AO22" s="143"/>
      <c r="AP22" s="319">
        <f t="shared" si="7"/>
        <v>0</v>
      </c>
      <c r="AQ22" s="106"/>
      <c r="AR22" s="3"/>
      <c r="AS22" s="3"/>
      <c r="AT22" s="143"/>
      <c r="AU22" s="319">
        <f t="shared" si="8"/>
        <v>0</v>
      </c>
      <c r="AV22" s="323">
        <v>0</v>
      </c>
      <c r="AW22" s="315">
        <v>0</v>
      </c>
      <c r="AX22" s="315">
        <v>0</v>
      </c>
      <c r="AY22" s="326">
        <v>115</v>
      </c>
      <c r="AZ22" s="326">
        <v>0</v>
      </c>
      <c r="BA22" s="326">
        <v>0</v>
      </c>
      <c r="BB22" s="326">
        <v>0</v>
      </c>
      <c r="BC22" s="134">
        <f>BB22+BA22+AZ22+AY22+AV22+AU22+AP22+AF22+AA22+V22+Q22+L22+G22</f>
        <v>1035</v>
      </c>
      <c r="BD22" s="130">
        <v>15</v>
      </c>
      <c r="BE22" s="5">
        <v>105</v>
      </c>
      <c r="BF22" s="3"/>
      <c r="BG22" s="3"/>
      <c r="BH22" s="143"/>
      <c r="BI22" s="319">
        <f t="shared" si="9"/>
        <v>105</v>
      </c>
      <c r="BJ22" s="106"/>
      <c r="BK22" s="3"/>
      <c r="BL22" s="3"/>
      <c r="BM22" s="143"/>
      <c r="BN22" s="319">
        <f t="shared" si="10"/>
        <v>0</v>
      </c>
      <c r="BO22" s="106">
        <v>105</v>
      </c>
      <c r="BP22" s="3"/>
      <c r="BQ22" s="3"/>
      <c r="BR22" s="143"/>
      <c r="BS22" s="319">
        <f t="shared" si="11"/>
        <v>105</v>
      </c>
      <c r="BT22" s="106"/>
      <c r="BU22" s="3"/>
      <c r="BV22" s="3"/>
      <c r="BW22" s="143"/>
      <c r="BX22" s="319">
        <f t="shared" si="12"/>
        <v>0</v>
      </c>
      <c r="BY22" s="106"/>
      <c r="BZ22" s="3"/>
      <c r="CA22" s="3"/>
      <c r="CB22" s="143"/>
      <c r="CC22" s="319">
        <f t="shared" si="13"/>
        <v>0</v>
      </c>
      <c r="CD22" s="106"/>
      <c r="CE22" s="3"/>
      <c r="CF22" s="3"/>
      <c r="CG22" s="143"/>
      <c r="CH22" s="319">
        <f t="shared" si="14"/>
        <v>0</v>
      </c>
      <c r="CI22" s="106"/>
      <c r="CJ22" s="3"/>
      <c r="CK22" s="3"/>
      <c r="CL22" s="143"/>
      <c r="CM22" s="313">
        <f t="shared" si="15"/>
        <v>0</v>
      </c>
      <c r="CN22" s="106"/>
      <c r="CO22" s="3"/>
      <c r="CP22" s="3"/>
      <c r="CQ22" s="143"/>
      <c r="CR22" s="319">
        <f t="shared" si="16"/>
        <v>0</v>
      </c>
      <c r="CS22" s="106"/>
      <c r="CT22" s="3"/>
      <c r="CU22" s="3"/>
      <c r="CV22" s="143"/>
      <c r="CW22" s="319">
        <f t="shared" si="17"/>
        <v>0</v>
      </c>
      <c r="CX22" s="316">
        <v>0</v>
      </c>
      <c r="CY22" s="316">
        <v>0</v>
      </c>
      <c r="CZ22" s="325">
        <v>0</v>
      </c>
      <c r="DA22" s="325">
        <v>0</v>
      </c>
      <c r="DB22" s="325">
        <v>0</v>
      </c>
      <c r="DC22" s="325">
        <v>0</v>
      </c>
      <c r="DD22" s="325">
        <v>0</v>
      </c>
      <c r="DE22" s="135">
        <f>DD22+DC22+DB22+DA22+CZ22+CW22+CR22+CH22+CC22+BX22+BS22+BN22+BI22</f>
        <v>210</v>
      </c>
      <c r="DF22" s="132">
        <v>20</v>
      </c>
      <c r="DG22" s="336">
        <f t="shared" si="18"/>
        <v>1245</v>
      </c>
      <c r="DH22" s="338">
        <v>18</v>
      </c>
    </row>
    <row r="23" spans="1:112" ht="16.5" customHeight="1" x14ac:dyDescent="0.25">
      <c r="A23" s="21">
        <v>19</v>
      </c>
      <c r="B23" s="22" t="s">
        <v>14</v>
      </c>
      <c r="C23" s="5"/>
      <c r="D23" s="3"/>
      <c r="E23" s="3"/>
      <c r="F23" s="143"/>
      <c r="G23" s="319">
        <f t="shared" si="0"/>
        <v>0</v>
      </c>
      <c r="H23" s="106"/>
      <c r="I23" s="3"/>
      <c r="J23" s="3"/>
      <c r="K23" s="143"/>
      <c r="L23" s="319">
        <f t="shared" si="1"/>
        <v>0</v>
      </c>
      <c r="M23" s="106"/>
      <c r="N23" s="3"/>
      <c r="O23" s="3"/>
      <c r="P23" s="143"/>
      <c r="Q23" s="319">
        <f t="shared" si="2"/>
        <v>0</v>
      </c>
      <c r="R23" s="106"/>
      <c r="S23" s="3"/>
      <c r="T23" s="3"/>
      <c r="U23" s="143"/>
      <c r="V23" s="319">
        <f t="shared" si="3"/>
        <v>0</v>
      </c>
      <c r="W23" s="106"/>
      <c r="X23" s="3"/>
      <c r="Y23" s="3"/>
      <c r="Z23" s="143"/>
      <c r="AA23" s="319">
        <f t="shared" si="4"/>
        <v>0</v>
      </c>
      <c r="AB23" s="106"/>
      <c r="AC23" s="3"/>
      <c r="AD23" s="3"/>
      <c r="AE23" s="143"/>
      <c r="AF23" s="319">
        <f t="shared" si="5"/>
        <v>0</v>
      </c>
      <c r="AG23" s="106"/>
      <c r="AH23" s="3"/>
      <c r="AI23" s="3"/>
      <c r="AJ23" s="143"/>
      <c r="AK23" s="313">
        <f t="shared" si="6"/>
        <v>0</v>
      </c>
      <c r="AL23" s="106"/>
      <c r="AM23" s="3"/>
      <c r="AN23" s="3"/>
      <c r="AO23" s="143"/>
      <c r="AP23" s="319">
        <f t="shared" si="7"/>
        <v>0</v>
      </c>
      <c r="AQ23" s="106"/>
      <c r="AR23" s="3"/>
      <c r="AS23" s="3"/>
      <c r="AT23" s="143"/>
      <c r="AU23" s="319">
        <f t="shared" si="8"/>
        <v>0</v>
      </c>
      <c r="AV23" s="323">
        <v>0</v>
      </c>
      <c r="AW23" s="315">
        <v>0</v>
      </c>
      <c r="AX23" s="315">
        <v>0</v>
      </c>
      <c r="AY23" s="326">
        <v>0</v>
      </c>
      <c r="AZ23" s="326">
        <v>0</v>
      </c>
      <c r="BA23" s="326">
        <v>0</v>
      </c>
      <c r="BB23" s="326">
        <v>0</v>
      </c>
      <c r="BC23" s="134">
        <v>0</v>
      </c>
      <c r="BD23" s="128">
        <v>25</v>
      </c>
      <c r="BE23" s="5">
        <v>120</v>
      </c>
      <c r="BF23" s="3">
        <v>84</v>
      </c>
      <c r="BG23" s="3">
        <v>79</v>
      </c>
      <c r="BH23" s="143"/>
      <c r="BI23" s="319">
        <f t="shared" si="9"/>
        <v>283</v>
      </c>
      <c r="BJ23" s="106"/>
      <c r="BK23" s="3"/>
      <c r="BL23" s="3"/>
      <c r="BM23" s="143"/>
      <c r="BN23" s="319">
        <f t="shared" si="10"/>
        <v>0</v>
      </c>
      <c r="BO23" s="106">
        <v>98</v>
      </c>
      <c r="BP23" s="3">
        <v>85</v>
      </c>
      <c r="BQ23" s="3">
        <v>84</v>
      </c>
      <c r="BR23" s="143"/>
      <c r="BS23" s="319">
        <f t="shared" si="11"/>
        <v>267</v>
      </c>
      <c r="BT23" s="106">
        <v>124</v>
      </c>
      <c r="BU23" s="3">
        <v>91</v>
      </c>
      <c r="BV23" s="3"/>
      <c r="BW23" s="143"/>
      <c r="BX23" s="319">
        <f t="shared" si="12"/>
        <v>215</v>
      </c>
      <c r="BY23" s="106">
        <v>140</v>
      </c>
      <c r="BZ23" s="3"/>
      <c r="CA23" s="3"/>
      <c r="CB23" s="143"/>
      <c r="CC23" s="319">
        <f t="shared" si="13"/>
        <v>140</v>
      </c>
      <c r="CD23" s="106">
        <v>140</v>
      </c>
      <c r="CE23" s="3"/>
      <c r="CF23" s="3"/>
      <c r="CG23" s="143"/>
      <c r="CH23" s="319">
        <f t="shared" si="14"/>
        <v>140</v>
      </c>
      <c r="CI23" s="106">
        <v>108</v>
      </c>
      <c r="CJ23" s="3"/>
      <c r="CK23" s="3"/>
      <c r="CL23" s="143"/>
      <c r="CM23" s="319">
        <f t="shared" si="15"/>
        <v>108</v>
      </c>
      <c r="CN23" s="106"/>
      <c r="CO23" s="3"/>
      <c r="CP23" s="3"/>
      <c r="CQ23" s="143"/>
      <c r="CR23" s="313">
        <f t="shared" si="16"/>
        <v>0</v>
      </c>
      <c r="CS23" s="106"/>
      <c r="CT23" s="3"/>
      <c r="CU23" s="3"/>
      <c r="CV23" s="143"/>
      <c r="CW23" s="319">
        <f t="shared" si="17"/>
        <v>0</v>
      </c>
      <c r="CX23" s="325">
        <v>90</v>
      </c>
      <c r="CY23" s="316">
        <v>0</v>
      </c>
      <c r="CZ23" s="316">
        <v>0</v>
      </c>
      <c r="DA23" s="326">
        <v>0</v>
      </c>
      <c r="DB23" s="326">
        <v>0</v>
      </c>
      <c r="DC23" s="325">
        <v>0</v>
      </c>
      <c r="DD23" s="325">
        <v>0</v>
      </c>
      <c r="DE23" s="135">
        <f>DD23+DC23+DB23+DA23+CZ23+CX23+CM23+CH23+CC23+BX23+BS23+BN23+BI23</f>
        <v>1243</v>
      </c>
      <c r="DF23" s="129">
        <v>14</v>
      </c>
      <c r="DG23" s="336">
        <f t="shared" si="18"/>
        <v>1243</v>
      </c>
      <c r="DH23" s="337">
        <v>19</v>
      </c>
    </row>
    <row r="24" spans="1:112" ht="16.5" customHeight="1" x14ac:dyDescent="0.25">
      <c r="A24" s="21">
        <v>20</v>
      </c>
      <c r="B24" s="22" t="s">
        <v>12</v>
      </c>
      <c r="C24" s="5">
        <v>93</v>
      </c>
      <c r="D24" s="3"/>
      <c r="E24" s="3"/>
      <c r="F24" s="143"/>
      <c r="G24" s="319">
        <f t="shared" si="0"/>
        <v>93</v>
      </c>
      <c r="H24" s="106"/>
      <c r="I24" s="3"/>
      <c r="J24" s="3"/>
      <c r="K24" s="143"/>
      <c r="L24" s="319">
        <f t="shared" si="1"/>
        <v>0</v>
      </c>
      <c r="M24" s="106">
        <v>124</v>
      </c>
      <c r="N24" s="3"/>
      <c r="O24" s="3"/>
      <c r="P24" s="143"/>
      <c r="Q24" s="319">
        <f t="shared" si="2"/>
        <v>124</v>
      </c>
      <c r="R24" s="106">
        <v>91</v>
      </c>
      <c r="S24" s="3"/>
      <c r="T24" s="3"/>
      <c r="U24" s="143"/>
      <c r="V24" s="319">
        <f t="shared" si="3"/>
        <v>91</v>
      </c>
      <c r="W24" s="106">
        <v>103</v>
      </c>
      <c r="X24" s="3"/>
      <c r="Y24" s="3"/>
      <c r="Z24" s="143"/>
      <c r="AA24" s="319">
        <f t="shared" si="4"/>
        <v>103</v>
      </c>
      <c r="AB24" s="106">
        <v>93</v>
      </c>
      <c r="AC24" s="3"/>
      <c r="AD24" s="3"/>
      <c r="AE24" s="143"/>
      <c r="AF24" s="319">
        <f t="shared" si="5"/>
        <v>93</v>
      </c>
      <c r="AG24" s="106"/>
      <c r="AH24" s="3"/>
      <c r="AI24" s="3"/>
      <c r="AJ24" s="143"/>
      <c r="AK24" s="313">
        <f t="shared" si="6"/>
        <v>0</v>
      </c>
      <c r="AL24" s="106"/>
      <c r="AM24" s="3"/>
      <c r="AN24" s="3"/>
      <c r="AO24" s="143"/>
      <c r="AP24" s="319">
        <f t="shared" si="7"/>
        <v>0</v>
      </c>
      <c r="AQ24" s="106"/>
      <c r="AR24" s="3"/>
      <c r="AS24" s="3"/>
      <c r="AT24" s="143"/>
      <c r="AU24" s="319">
        <f t="shared" si="8"/>
        <v>0</v>
      </c>
      <c r="AV24" s="323">
        <v>57.5</v>
      </c>
      <c r="AW24" s="315">
        <v>0</v>
      </c>
      <c r="AX24" s="315">
        <v>0</v>
      </c>
      <c r="AY24" s="326">
        <v>52.5</v>
      </c>
      <c r="AZ24" s="326">
        <v>0</v>
      </c>
      <c r="BA24" s="326">
        <v>0</v>
      </c>
      <c r="BB24" s="326">
        <v>0</v>
      </c>
      <c r="BC24" s="134">
        <f>BB24+BA24+AZ24+AY24+AV24+AU24+AP24+AF24+AA24+V24+Q24+L24+G24</f>
        <v>614</v>
      </c>
      <c r="BD24" s="130">
        <v>17</v>
      </c>
      <c r="BE24" s="5">
        <v>88</v>
      </c>
      <c r="BF24" s="3"/>
      <c r="BG24" s="3"/>
      <c r="BH24" s="143"/>
      <c r="BI24" s="319">
        <f t="shared" si="9"/>
        <v>88</v>
      </c>
      <c r="BJ24" s="106"/>
      <c r="BK24" s="3"/>
      <c r="BL24" s="3"/>
      <c r="BM24" s="143"/>
      <c r="BN24" s="319">
        <f t="shared" si="10"/>
        <v>0</v>
      </c>
      <c r="BO24" s="106">
        <v>90</v>
      </c>
      <c r="BP24" s="3"/>
      <c r="BQ24" s="3"/>
      <c r="BR24" s="143"/>
      <c r="BS24" s="319">
        <f t="shared" si="11"/>
        <v>90</v>
      </c>
      <c r="BT24" s="106">
        <v>97</v>
      </c>
      <c r="BU24" s="3"/>
      <c r="BV24" s="3"/>
      <c r="BW24" s="143"/>
      <c r="BX24" s="319">
        <f t="shared" si="12"/>
        <v>97</v>
      </c>
      <c r="BY24" s="106">
        <v>92</v>
      </c>
      <c r="BZ24" s="3"/>
      <c r="CA24" s="3"/>
      <c r="CB24" s="143"/>
      <c r="CC24" s="319">
        <f t="shared" si="13"/>
        <v>92</v>
      </c>
      <c r="CD24" s="106">
        <v>93</v>
      </c>
      <c r="CE24" s="3"/>
      <c r="CF24" s="3"/>
      <c r="CG24" s="143"/>
      <c r="CH24" s="319">
        <f t="shared" si="14"/>
        <v>93</v>
      </c>
      <c r="CI24" s="106"/>
      <c r="CJ24" s="3"/>
      <c r="CK24" s="3"/>
      <c r="CL24" s="143"/>
      <c r="CM24" s="313">
        <f t="shared" si="15"/>
        <v>0</v>
      </c>
      <c r="CN24" s="106"/>
      <c r="CO24" s="3"/>
      <c r="CP24" s="3"/>
      <c r="CQ24" s="143"/>
      <c r="CR24" s="319">
        <f t="shared" si="16"/>
        <v>0</v>
      </c>
      <c r="CS24" s="106"/>
      <c r="CT24" s="3"/>
      <c r="CU24" s="3"/>
      <c r="CV24" s="143"/>
      <c r="CW24" s="319">
        <f t="shared" si="17"/>
        <v>0</v>
      </c>
      <c r="CX24" s="316">
        <v>0</v>
      </c>
      <c r="CY24" s="316">
        <v>0</v>
      </c>
      <c r="CZ24" s="325">
        <v>0</v>
      </c>
      <c r="DA24" s="325">
        <v>66</v>
      </c>
      <c r="DB24" s="325">
        <v>0</v>
      </c>
      <c r="DC24" s="325">
        <v>0</v>
      </c>
      <c r="DD24" s="325">
        <v>0</v>
      </c>
      <c r="DE24" s="135">
        <f t="shared" ref="DE24:DE30" si="19">DD24+DC24+DB24+DA24+CZ24+CW24+CR24+CH24+CC24+BX24+BS24+BN24+BI24</f>
        <v>526</v>
      </c>
      <c r="DF24" s="132">
        <v>18</v>
      </c>
      <c r="DG24" s="336">
        <f t="shared" si="18"/>
        <v>1140</v>
      </c>
      <c r="DH24" s="338">
        <v>20</v>
      </c>
    </row>
    <row r="25" spans="1:112" ht="16.5" customHeight="1" x14ac:dyDescent="0.25">
      <c r="A25" s="21">
        <v>21</v>
      </c>
      <c r="B25" s="23" t="s">
        <v>41</v>
      </c>
      <c r="C25" s="48"/>
      <c r="D25" s="49"/>
      <c r="E25" s="49"/>
      <c r="F25" s="308"/>
      <c r="G25" s="319">
        <f t="shared" si="0"/>
        <v>0</v>
      </c>
      <c r="H25" s="113"/>
      <c r="I25" s="49"/>
      <c r="J25" s="49"/>
      <c r="K25" s="308"/>
      <c r="L25" s="319">
        <f t="shared" si="1"/>
        <v>0</v>
      </c>
      <c r="M25" s="113"/>
      <c r="N25" s="49"/>
      <c r="O25" s="49"/>
      <c r="P25" s="308"/>
      <c r="Q25" s="319">
        <f t="shared" si="2"/>
        <v>0</v>
      </c>
      <c r="R25" s="113"/>
      <c r="S25" s="49"/>
      <c r="T25" s="49"/>
      <c r="U25" s="308"/>
      <c r="V25" s="319">
        <f t="shared" si="3"/>
        <v>0</v>
      </c>
      <c r="W25" s="113">
        <v>132</v>
      </c>
      <c r="X25" s="49"/>
      <c r="Y25" s="49"/>
      <c r="Z25" s="308"/>
      <c r="AA25" s="319">
        <f t="shared" si="4"/>
        <v>132</v>
      </c>
      <c r="AB25" s="113">
        <v>122</v>
      </c>
      <c r="AC25" s="49"/>
      <c r="AD25" s="49"/>
      <c r="AE25" s="308"/>
      <c r="AF25" s="319">
        <f t="shared" si="5"/>
        <v>122</v>
      </c>
      <c r="AG25" s="113">
        <v>107</v>
      </c>
      <c r="AH25" s="49"/>
      <c r="AI25" s="49"/>
      <c r="AJ25" s="308"/>
      <c r="AK25" s="319">
        <f t="shared" si="6"/>
        <v>107</v>
      </c>
      <c r="AL25" s="113"/>
      <c r="AM25" s="49"/>
      <c r="AN25" s="49"/>
      <c r="AO25" s="308"/>
      <c r="AP25" s="313">
        <f t="shared" si="7"/>
        <v>0</v>
      </c>
      <c r="AQ25" s="113"/>
      <c r="AR25" s="49"/>
      <c r="AS25" s="49"/>
      <c r="AT25" s="308"/>
      <c r="AU25" s="319">
        <f t="shared" si="8"/>
        <v>0</v>
      </c>
      <c r="AV25" s="323">
        <v>57.5</v>
      </c>
      <c r="AW25" s="315">
        <v>0</v>
      </c>
      <c r="AX25" s="315">
        <v>0</v>
      </c>
      <c r="AY25" s="326">
        <v>0</v>
      </c>
      <c r="AZ25" s="326">
        <v>0</v>
      </c>
      <c r="BA25" s="326">
        <v>0</v>
      </c>
      <c r="BB25" s="326">
        <v>72.5</v>
      </c>
      <c r="BC25" s="134">
        <f>BB25+AV25+AK25+AF25+AA25</f>
        <v>491</v>
      </c>
      <c r="BD25" s="130">
        <v>19</v>
      </c>
      <c r="BE25" s="48">
        <v>83</v>
      </c>
      <c r="BF25" s="49"/>
      <c r="BG25" s="49"/>
      <c r="BH25" s="308"/>
      <c r="BI25" s="319">
        <f t="shared" si="9"/>
        <v>83</v>
      </c>
      <c r="BJ25" s="113">
        <v>128</v>
      </c>
      <c r="BK25" s="49"/>
      <c r="BL25" s="49"/>
      <c r="BM25" s="308"/>
      <c r="BN25" s="319">
        <f t="shared" si="10"/>
        <v>128</v>
      </c>
      <c r="BO25" s="113">
        <v>87</v>
      </c>
      <c r="BP25" s="49"/>
      <c r="BQ25" s="49"/>
      <c r="BR25" s="308"/>
      <c r="BS25" s="319">
        <f t="shared" si="11"/>
        <v>87</v>
      </c>
      <c r="BT25" s="113"/>
      <c r="BU25" s="49"/>
      <c r="BV25" s="49"/>
      <c r="BW25" s="308"/>
      <c r="BX25" s="319">
        <f t="shared" si="12"/>
        <v>0</v>
      </c>
      <c r="BY25" s="113"/>
      <c r="BZ25" s="49"/>
      <c r="CA25" s="49"/>
      <c r="CB25" s="308"/>
      <c r="CC25" s="319">
        <f t="shared" si="13"/>
        <v>0</v>
      </c>
      <c r="CD25" s="113"/>
      <c r="CE25" s="49"/>
      <c r="CF25" s="49"/>
      <c r="CG25" s="308"/>
      <c r="CH25" s="319">
        <f t="shared" si="14"/>
        <v>0</v>
      </c>
      <c r="CI25" s="113"/>
      <c r="CJ25" s="49"/>
      <c r="CK25" s="49"/>
      <c r="CL25" s="308"/>
      <c r="CM25" s="313">
        <f t="shared" si="15"/>
        <v>0</v>
      </c>
      <c r="CN25" s="113">
        <v>115</v>
      </c>
      <c r="CO25" s="49"/>
      <c r="CP25" s="49"/>
      <c r="CQ25" s="308"/>
      <c r="CR25" s="319">
        <f t="shared" si="16"/>
        <v>115</v>
      </c>
      <c r="CS25" s="113"/>
      <c r="CT25" s="49"/>
      <c r="CU25" s="49"/>
      <c r="CV25" s="308"/>
      <c r="CW25" s="319">
        <f t="shared" si="17"/>
        <v>0</v>
      </c>
      <c r="CX25" s="316">
        <v>0</v>
      </c>
      <c r="CY25" s="316">
        <v>0</v>
      </c>
      <c r="CZ25" s="325">
        <v>0</v>
      </c>
      <c r="DA25" s="335">
        <v>66</v>
      </c>
      <c r="DB25" s="325">
        <v>97.5</v>
      </c>
      <c r="DC25" s="325">
        <v>0</v>
      </c>
      <c r="DD25" s="325">
        <v>0</v>
      </c>
      <c r="DE25" s="135">
        <f t="shared" si="19"/>
        <v>576.5</v>
      </c>
      <c r="DF25" s="132">
        <v>17</v>
      </c>
      <c r="DG25" s="336">
        <f t="shared" si="18"/>
        <v>1067.5</v>
      </c>
      <c r="DH25" s="338">
        <v>21</v>
      </c>
    </row>
    <row r="26" spans="1:112" ht="16.5" customHeight="1" x14ac:dyDescent="0.25">
      <c r="A26" s="21">
        <v>22</v>
      </c>
      <c r="B26" s="25" t="s">
        <v>39</v>
      </c>
      <c r="C26" s="49">
        <v>132</v>
      </c>
      <c r="D26" s="49"/>
      <c r="E26" s="49"/>
      <c r="F26" s="304"/>
      <c r="G26" s="319">
        <f t="shared" si="0"/>
        <v>132</v>
      </c>
      <c r="H26" s="113"/>
      <c r="I26" s="49"/>
      <c r="J26" s="49"/>
      <c r="K26" s="304"/>
      <c r="L26" s="319">
        <f t="shared" si="1"/>
        <v>0</v>
      </c>
      <c r="M26" s="113">
        <v>105</v>
      </c>
      <c r="N26" s="49"/>
      <c r="O26" s="49"/>
      <c r="P26" s="308"/>
      <c r="Q26" s="319">
        <f t="shared" si="2"/>
        <v>105</v>
      </c>
      <c r="R26" s="113"/>
      <c r="S26" s="49"/>
      <c r="T26" s="49"/>
      <c r="U26" s="308"/>
      <c r="V26" s="319">
        <f t="shared" si="3"/>
        <v>0</v>
      </c>
      <c r="W26" s="113">
        <v>82</v>
      </c>
      <c r="X26" s="49"/>
      <c r="Y26" s="49"/>
      <c r="Z26" s="308"/>
      <c r="AA26" s="319">
        <f t="shared" si="4"/>
        <v>82</v>
      </c>
      <c r="AB26" s="113">
        <v>87</v>
      </c>
      <c r="AC26" s="49"/>
      <c r="AD26" s="49"/>
      <c r="AE26" s="308"/>
      <c r="AF26" s="319">
        <f t="shared" si="5"/>
        <v>87</v>
      </c>
      <c r="AG26" s="113"/>
      <c r="AH26" s="49"/>
      <c r="AI26" s="49"/>
      <c r="AJ26" s="308"/>
      <c r="AK26" s="319">
        <f t="shared" si="6"/>
        <v>0</v>
      </c>
      <c r="AL26" s="113"/>
      <c r="AM26" s="49"/>
      <c r="AN26" s="49"/>
      <c r="AO26" s="308"/>
      <c r="AP26" s="313">
        <f t="shared" si="7"/>
        <v>0</v>
      </c>
      <c r="AQ26" s="113"/>
      <c r="AR26" s="49"/>
      <c r="AS26" s="49"/>
      <c r="AT26" s="308"/>
      <c r="AU26" s="319">
        <f t="shared" si="8"/>
        <v>0</v>
      </c>
      <c r="AV26" s="323">
        <v>0</v>
      </c>
      <c r="AW26" s="315">
        <v>0</v>
      </c>
      <c r="AX26" s="315">
        <v>0</v>
      </c>
      <c r="AY26" s="326">
        <v>57.5</v>
      </c>
      <c r="AZ26" s="326">
        <v>0</v>
      </c>
      <c r="BA26" s="326">
        <v>84</v>
      </c>
      <c r="BB26" s="326">
        <v>0</v>
      </c>
      <c r="BC26" s="134">
        <f>BA26+AY26+AF26+AA26+Q26+G26</f>
        <v>547.5</v>
      </c>
      <c r="BD26" s="128">
        <v>18</v>
      </c>
      <c r="BE26" s="48"/>
      <c r="BF26" s="49"/>
      <c r="BG26" s="49"/>
      <c r="BH26" s="308"/>
      <c r="BI26" s="319">
        <f t="shared" si="9"/>
        <v>0</v>
      </c>
      <c r="BJ26" s="113"/>
      <c r="BK26" s="49"/>
      <c r="BL26" s="49"/>
      <c r="BM26" s="308"/>
      <c r="BN26" s="319">
        <f t="shared" si="10"/>
        <v>0</v>
      </c>
      <c r="BO26" s="113"/>
      <c r="BP26" s="49"/>
      <c r="BQ26" s="49"/>
      <c r="BR26" s="308"/>
      <c r="BS26" s="319">
        <f t="shared" si="11"/>
        <v>0</v>
      </c>
      <c r="BT26" s="113"/>
      <c r="BU26" s="49"/>
      <c r="BV26" s="49"/>
      <c r="BW26" s="308"/>
      <c r="BX26" s="319">
        <f t="shared" si="12"/>
        <v>0</v>
      </c>
      <c r="BY26" s="113"/>
      <c r="BZ26" s="49"/>
      <c r="CA26" s="49"/>
      <c r="CB26" s="308"/>
      <c r="CC26" s="319">
        <f t="shared" si="13"/>
        <v>0</v>
      </c>
      <c r="CD26" s="113"/>
      <c r="CE26" s="49"/>
      <c r="CF26" s="49"/>
      <c r="CG26" s="308"/>
      <c r="CH26" s="319">
        <f t="shared" si="14"/>
        <v>0</v>
      </c>
      <c r="CI26" s="113"/>
      <c r="CJ26" s="49"/>
      <c r="CK26" s="49"/>
      <c r="CL26" s="308"/>
      <c r="CM26" s="313">
        <f t="shared" si="15"/>
        <v>0</v>
      </c>
      <c r="CN26" s="113"/>
      <c r="CO26" s="49"/>
      <c r="CP26" s="49"/>
      <c r="CQ26" s="308"/>
      <c r="CR26" s="319">
        <f t="shared" si="16"/>
        <v>0</v>
      </c>
      <c r="CS26" s="113"/>
      <c r="CT26" s="49"/>
      <c r="CU26" s="49"/>
      <c r="CV26" s="308"/>
      <c r="CW26" s="319">
        <f t="shared" si="17"/>
        <v>0</v>
      </c>
      <c r="CX26" s="316">
        <v>0</v>
      </c>
      <c r="CY26" s="316">
        <v>0</v>
      </c>
      <c r="CZ26" s="325">
        <v>0</v>
      </c>
      <c r="DA26" s="326">
        <v>0</v>
      </c>
      <c r="DB26" s="325">
        <v>0</v>
      </c>
      <c r="DC26" s="325">
        <v>0</v>
      </c>
      <c r="DD26" s="326">
        <v>0</v>
      </c>
      <c r="DE26" s="135">
        <f t="shared" si="19"/>
        <v>0</v>
      </c>
      <c r="DF26" s="129">
        <v>23</v>
      </c>
      <c r="DG26" s="336">
        <f t="shared" si="18"/>
        <v>547.5</v>
      </c>
      <c r="DH26" s="337">
        <v>22</v>
      </c>
    </row>
    <row r="27" spans="1:112" ht="16.5" customHeight="1" x14ac:dyDescent="0.25">
      <c r="A27" s="21">
        <v>23</v>
      </c>
      <c r="B27" s="23" t="s">
        <v>21</v>
      </c>
      <c r="C27" s="45">
        <v>50</v>
      </c>
      <c r="D27" s="46"/>
      <c r="E27" s="46"/>
      <c r="F27" s="306"/>
      <c r="G27" s="319">
        <f t="shared" si="0"/>
        <v>50</v>
      </c>
      <c r="H27" s="111"/>
      <c r="I27" s="133"/>
      <c r="J27" s="46"/>
      <c r="K27" s="306"/>
      <c r="L27" s="319">
        <f t="shared" si="1"/>
        <v>0</v>
      </c>
      <c r="M27" s="111"/>
      <c r="N27" s="46"/>
      <c r="O27" s="46"/>
      <c r="P27" s="306"/>
      <c r="Q27" s="319">
        <f t="shared" si="2"/>
        <v>0</v>
      </c>
      <c r="R27" s="111">
        <v>68.5</v>
      </c>
      <c r="S27" s="46"/>
      <c r="T27" s="46"/>
      <c r="U27" s="306"/>
      <c r="V27" s="319">
        <f t="shared" si="3"/>
        <v>68.5</v>
      </c>
      <c r="W27" s="111"/>
      <c r="X27" s="46"/>
      <c r="Y27" s="46"/>
      <c r="Z27" s="306"/>
      <c r="AA27" s="319">
        <f t="shared" si="4"/>
        <v>0</v>
      </c>
      <c r="AB27" s="111"/>
      <c r="AC27" s="133"/>
      <c r="AD27" s="46"/>
      <c r="AE27" s="306"/>
      <c r="AF27" s="319">
        <f t="shared" si="5"/>
        <v>0</v>
      </c>
      <c r="AG27" s="111"/>
      <c r="AH27" s="46"/>
      <c r="AI27" s="46"/>
      <c r="AJ27" s="306"/>
      <c r="AK27" s="313">
        <f t="shared" si="6"/>
        <v>0</v>
      </c>
      <c r="AL27" s="111">
        <v>61</v>
      </c>
      <c r="AM27" s="46"/>
      <c r="AN27" s="46"/>
      <c r="AO27" s="306"/>
      <c r="AP27" s="319">
        <f t="shared" si="7"/>
        <v>61</v>
      </c>
      <c r="AQ27" s="111">
        <v>73</v>
      </c>
      <c r="AR27" s="46"/>
      <c r="AS27" s="46"/>
      <c r="AT27" s="306"/>
      <c r="AU27" s="319">
        <f t="shared" si="8"/>
        <v>73</v>
      </c>
      <c r="AV27" s="323">
        <v>0</v>
      </c>
      <c r="AW27" s="315">
        <v>0</v>
      </c>
      <c r="AX27" s="315">
        <v>0</v>
      </c>
      <c r="AY27" s="326">
        <v>0</v>
      </c>
      <c r="AZ27" s="326">
        <v>0</v>
      </c>
      <c r="BA27" s="326">
        <v>0</v>
      </c>
      <c r="BB27" s="326">
        <v>0</v>
      </c>
      <c r="BC27" s="134">
        <f>AU27+AP27+V27+G27</f>
        <v>252.5</v>
      </c>
      <c r="BD27" s="130">
        <v>20</v>
      </c>
      <c r="BE27" s="45"/>
      <c r="BF27" s="46"/>
      <c r="BG27" s="46"/>
      <c r="BH27" s="306"/>
      <c r="BI27" s="319">
        <f t="shared" si="9"/>
        <v>0</v>
      </c>
      <c r="BJ27" s="111"/>
      <c r="BK27" s="46"/>
      <c r="BL27" s="46"/>
      <c r="BM27" s="306"/>
      <c r="BN27" s="319">
        <f t="shared" si="10"/>
        <v>0</v>
      </c>
      <c r="BO27" s="111"/>
      <c r="BP27" s="46"/>
      <c r="BQ27" s="46"/>
      <c r="BR27" s="306"/>
      <c r="BS27" s="319">
        <f t="shared" si="11"/>
        <v>0</v>
      </c>
      <c r="BT27" s="111"/>
      <c r="BU27" s="46"/>
      <c r="BV27" s="46"/>
      <c r="BW27" s="306"/>
      <c r="BX27" s="319">
        <f t="shared" si="12"/>
        <v>0</v>
      </c>
      <c r="BY27" s="111"/>
      <c r="BZ27" s="46"/>
      <c r="CA27" s="46"/>
      <c r="CB27" s="306"/>
      <c r="CC27" s="319">
        <f t="shared" si="13"/>
        <v>0</v>
      </c>
      <c r="CD27" s="111"/>
      <c r="CE27" s="46"/>
      <c r="CF27" s="46"/>
      <c r="CG27" s="306"/>
      <c r="CH27" s="319">
        <f t="shared" si="14"/>
        <v>0</v>
      </c>
      <c r="CI27" s="111"/>
      <c r="CJ27" s="46"/>
      <c r="CK27" s="46"/>
      <c r="CL27" s="306"/>
      <c r="CM27" s="313">
        <f t="shared" si="15"/>
        <v>0</v>
      </c>
      <c r="CN27" s="111"/>
      <c r="CO27" s="46"/>
      <c r="CP27" s="46"/>
      <c r="CQ27" s="306"/>
      <c r="CR27" s="319">
        <f t="shared" si="16"/>
        <v>0</v>
      </c>
      <c r="CS27" s="111"/>
      <c r="CT27" s="46"/>
      <c r="CU27" s="46"/>
      <c r="CV27" s="306"/>
      <c r="CW27" s="319">
        <f t="shared" si="17"/>
        <v>0</v>
      </c>
      <c r="CX27" s="316">
        <v>0</v>
      </c>
      <c r="CY27" s="316">
        <v>0</v>
      </c>
      <c r="CZ27" s="325">
        <v>0</v>
      </c>
      <c r="DA27" s="325">
        <v>0</v>
      </c>
      <c r="DB27" s="325">
        <v>0</v>
      </c>
      <c r="DC27" s="325">
        <v>0</v>
      </c>
      <c r="DD27" s="325">
        <v>0</v>
      </c>
      <c r="DE27" s="135">
        <f t="shared" si="19"/>
        <v>0</v>
      </c>
      <c r="DF27" s="132">
        <v>24</v>
      </c>
      <c r="DG27" s="336">
        <f t="shared" si="18"/>
        <v>252.5</v>
      </c>
      <c r="DH27" s="338">
        <v>23</v>
      </c>
    </row>
    <row r="28" spans="1:112" ht="16.5" customHeight="1" x14ac:dyDescent="0.25">
      <c r="A28" s="21">
        <v>24</v>
      </c>
      <c r="B28" s="22" t="s">
        <v>13</v>
      </c>
      <c r="C28" s="32"/>
      <c r="D28" s="33"/>
      <c r="E28" s="33"/>
      <c r="F28" s="144"/>
      <c r="G28" s="319">
        <f t="shared" si="0"/>
        <v>0</v>
      </c>
      <c r="H28" s="105">
        <v>115</v>
      </c>
      <c r="I28" s="33"/>
      <c r="J28" s="33"/>
      <c r="K28" s="144"/>
      <c r="L28" s="319">
        <f t="shared" si="1"/>
        <v>115</v>
      </c>
      <c r="M28" s="105"/>
      <c r="N28" s="33"/>
      <c r="O28" s="33"/>
      <c r="P28" s="144"/>
      <c r="Q28" s="319">
        <f t="shared" si="2"/>
        <v>0</v>
      </c>
      <c r="R28" s="105">
        <v>100</v>
      </c>
      <c r="S28" s="33"/>
      <c r="T28" s="33"/>
      <c r="U28" s="144"/>
      <c r="V28" s="319">
        <f t="shared" si="3"/>
        <v>100</v>
      </c>
      <c r="W28" s="105"/>
      <c r="X28" s="33"/>
      <c r="Y28" s="33"/>
      <c r="Z28" s="144"/>
      <c r="AA28" s="319">
        <f t="shared" si="4"/>
        <v>0</v>
      </c>
      <c r="AB28" s="105"/>
      <c r="AC28" s="33"/>
      <c r="AD28" s="33"/>
      <c r="AE28" s="144"/>
      <c r="AF28" s="319">
        <f t="shared" si="5"/>
        <v>0</v>
      </c>
      <c r="AG28" s="105"/>
      <c r="AH28" s="33"/>
      <c r="AI28" s="33"/>
      <c r="AJ28" s="144"/>
      <c r="AK28" s="319">
        <f t="shared" si="6"/>
        <v>0</v>
      </c>
      <c r="AL28" s="105"/>
      <c r="AM28" s="33"/>
      <c r="AN28" s="33"/>
      <c r="AO28" s="144"/>
      <c r="AP28" s="313">
        <f t="shared" si="7"/>
        <v>0</v>
      </c>
      <c r="AQ28" s="105"/>
      <c r="AR28" s="33"/>
      <c r="AS28" s="33"/>
      <c r="AT28" s="144"/>
      <c r="AU28" s="319">
        <f t="shared" si="8"/>
        <v>0</v>
      </c>
      <c r="AV28" s="323">
        <v>0</v>
      </c>
      <c r="AW28" s="315">
        <v>0</v>
      </c>
      <c r="AX28" s="315">
        <v>0</v>
      </c>
      <c r="AY28" s="326">
        <v>0</v>
      </c>
      <c r="AZ28" s="326">
        <v>0</v>
      </c>
      <c r="BA28" s="326">
        <v>0</v>
      </c>
      <c r="BB28" s="326">
        <v>0</v>
      </c>
      <c r="BC28" s="134">
        <f>V28+L28</f>
        <v>215</v>
      </c>
      <c r="BD28" s="130">
        <v>21</v>
      </c>
      <c r="BE28" s="32"/>
      <c r="BF28" s="33"/>
      <c r="BG28" s="33"/>
      <c r="BH28" s="144"/>
      <c r="BI28" s="319">
        <f t="shared" si="9"/>
        <v>0</v>
      </c>
      <c r="BJ28" s="105"/>
      <c r="BK28" s="33"/>
      <c r="BL28" s="33"/>
      <c r="BM28" s="144"/>
      <c r="BN28" s="319">
        <f t="shared" si="10"/>
        <v>0</v>
      </c>
      <c r="BO28" s="105"/>
      <c r="BP28" s="33"/>
      <c r="BQ28" s="33"/>
      <c r="BR28" s="144"/>
      <c r="BS28" s="319">
        <f t="shared" si="11"/>
        <v>0</v>
      </c>
      <c r="BT28" s="105"/>
      <c r="BU28" s="33"/>
      <c r="BV28" s="33"/>
      <c r="BW28" s="144"/>
      <c r="BX28" s="319">
        <f t="shared" si="12"/>
        <v>0</v>
      </c>
      <c r="BY28" s="105"/>
      <c r="BZ28" s="33"/>
      <c r="CA28" s="33"/>
      <c r="CB28" s="144"/>
      <c r="CC28" s="319">
        <f t="shared" si="13"/>
        <v>0</v>
      </c>
      <c r="CD28" s="105"/>
      <c r="CE28" s="33"/>
      <c r="CF28" s="33"/>
      <c r="CG28" s="144"/>
      <c r="CH28" s="319">
        <f t="shared" si="14"/>
        <v>0</v>
      </c>
      <c r="CI28" s="105"/>
      <c r="CJ28" s="33"/>
      <c r="CK28" s="33"/>
      <c r="CL28" s="144"/>
      <c r="CM28" s="313">
        <f t="shared" si="15"/>
        <v>0</v>
      </c>
      <c r="CN28" s="105"/>
      <c r="CO28" s="33"/>
      <c r="CP28" s="33"/>
      <c r="CQ28" s="144"/>
      <c r="CR28" s="319">
        <f t="shared" si="16"/>
        <v>0</v>
      </c>
      <c r="CS28" s="105"/>
      <c r="CT28" s="33"/>
      <c r="CU28" s="33"/>
      <c r="CV28" s="144"/>
      <c r="CW28" s="319">
        <f t="shared" si="17"/>
        <v>0</v>
      </c>
      <c r="CX28" s="316">
        <v>0</v>
      </c>
      <c r="CY28" s="316">
        <v>0</v>
      </c>
      <c r="CZ28" s="325">
        <v>0</v>
      </c>
      <c r="DA28" s="325">
        <v>0</v>
      </c>
      <c r="DB28" s="325">
        <v>0</v>
      </c>
      <c r="DC28" s="325">
        <v>0</v>
      </c>
      <c r="DD28" s="325">
        <v>0</v>
      </c>
      <c r="DE28" s="135">
        <f t="shared" si="19"/>
        <v>0</v>
      </c>
      <c r="DF28" s="132">
        <v>25</v>
      </c>
      <c r="DG28" s="336">
        <f t="shared" si="18"/>
        <v>215</v>
      </c>
      <c r="DH28" s="338">
        <v>24</v>
      </c>
    </row>
    <row r="29" spans="1:112" ht="16.5" customHeight="1" x14ac:dyDescent="0.25">
      <c r="A29" s="21">
        <v>25</v>
      </c>
      <c r="B29" s="22" t="s">
        <v>9</v>
      </c>
      <c r="C29" s="55">
        <v>42.5</v>
      </c>
      <c r="D29" s="3"/>
      <c r="E29" s="3"/>
      <c r="F29" s="143"/>
      <c r="G29" s="319">
        <f t="shared" si="0"/>
        <v>42.5</v>
      </c>
      <c r="H29" s="106"/>
      <c r="I29" s="3"/>
      <c r="J29" s="3"/>
      <c r="K29" s="143"/>
      <c r="L29" s="319">
        <f t="shared" si="1"/>
        <v>0</v>
      </c>
      <c r="M29" s="106"/>
      <c r="N29" s="3"/>
      <c r="O29" s="3"/>
      <c r="P29" s="143"/>
      <c r="Q29" s="319">
        <f t="shared" si="2"/>
        <v>0</v>
      </c>
      <c r="R29" s="106"/>
      <c r="S29" s="3"/>
      <c r="T29" s="3"/>
      <c r="U29" s="143"/>
      <c r="V29" s="319">
        <f t="shared" si="3"/>
        <v>0</v>
      </c>
      <c r="W29" s="106"/>
      <c r="X29" s="3"/>
      <c r="Y29" s="3"/>
      <c r="Z29" s="143"/>
      <c r="AA29" s="319">
        <f t="shared" si="4"/>
        <v>0</v>
      </c>
      <c r="AB29" s="106"/>
      <c r="AC29" s="3"/>
      <c r="AD29" s="3"/>
      <c r="AE29" s="143"/>
      <c r="AF29" s="319">
        <f t="shared" si="5"/>
        <v>0</v>
      </c>
      <c r="AG29" s="106"/>
      <c r="AH29" s="3"/>
      <c r="AI29" s="3"/>
      <c r="AJ29" s="143"/>
      <c r="AK29" s="313">
        <f t="shared" si="6"/>
        <v>0</v>
      </c>
      <c r="AL29" s="106"/>
      <c r="AM29" s="3"/>
      <c r="AN29" s="3"/>
      <c r="AO29" s="143"/>
      <c r="AP29" s="319">
        <f t="shared" si="7"/>
        <v>0</v>
      </c>
      <c r="AQ29" s="106"/>
      <c r="AR29" s="3"/>
      <c r="AS29" s="3"/>
      <c r="AT29" s="143"/>
      <c r="AU29" s="319">
        <f t="shared" si="8"/>
        <v>0</v>
      </c>
      <c r="AV29" s="323">
        <v>0</v>
      </c>
      <c r="AW29" s="315">
        <v>0</v>
      </c>
      <c r="AX29" s="315">
        <v>0</v>
      </c>
      <c r="AY29" s="326">
        <v>0</v>
      </c>
      <c r="AZ29" s="326">
        <v>0</v>
      </c>
      <c r="BA29" s="326">
        <v>0</v>
      </c>
      <c r="BB29" s="326">
        <v>0</v>
      </c>
      <c r="BC29" s="134">
        <f>G29</f>
        <v>42.5</v>
      </c>
      <c r="BD29" s="128">
        <v>24</v>
      </c>
      <c r="BE29" s="5"/>
      <c r="BF29" s="3"/>
      <c r="BG29" s="3"/>
      <c r="BH29" s="143"/>
      <c r="BI29" s="319">
        <f t="shared" si="9"/>
        <v>0</v>
      </c>
      <c r="BJ29" s="106"/>
      <c r="BK29" s="3"/>
      <c r="BL29" s="3"/>
      <c r="BM29" s="143">
        <v>65</v>
      </c>
      <c r="BN29" s="319">
        <f t="shared" si="10"/>
        <v>65</v>
      </c>
      <c r="BO29" s="106">
        <v>48</v>
      </c>
      <c r="BP29" s="3"/>
      <c r="BQ29" s="3"/>
      <c r="BR29" s="143"/>
      <c r="BS29" s="319">
        <f t="shared" si="11"/>
        <v>48</v>
      </c>
      <c r="BT29" s="106"/>
      <c r="BU29" s="3"/>
      <c r="BV29" s="3"/>
      <c r="BW29" s="143"/>
      <c r="BX29" s="319">
        <f t="shared" si="12"/>
        <v>0</v>
      </c>
      <c r="BY29" s="106"/>
      <c r="BZ29" s="3"/>
      <c r="CA29" s="3"/>
      <c r="CB29" s="143"/>
      <c r="CC29" s="319">
        <f t="shared" si="13"/>
        <v>0</v>
      </c>
      <c r="CD29" s="106"/>
      <c r="CE29" s="3"/>
      <c r="CF29" s="3"/>
      <c r="CG29" s="143"/>
      <c r="CH29" s="319">
        <f t="shared" si="14"/>
        <v>0</v>
      </c>
      <c r="CI29" s="106"/>
      <c r="CJ29" s="3"/>
      <c r="CK29" s="3"/>
      <c r="CL29" s="143"/>
      <c r="CM29" s="313">
        <f t="shared" si="15"/>
        <v>0</v>
      </c>
      <c r="CN29" s="106"/>
      <c r="CO29" s="3"/>
      <c r="CP29" s="3"/>
      <c r="CQ29" s="143"/>
      <c r="CR29" s="319">
        <f t="shared" si="16"/>
        <v>0</v>
      </c>
      <c r="CS29" s="106"/>
      <c r="CT29" s="3"/>
      <c r="CU29" s="3"/>
      <c r="CV29" s="143"/>
      <c r="CW29" s="319">
        <f t="shared" si="17"/>
        <v>0</v>
      </c>
      <c r="CX29" s="318">
        <v>0</v>
      </c>
      <c r="CY29" s="316">
        <v>0</v>
      </c>
      <c r="CZ29" s="325">
        <v>0</v>
      </c>
      <c r="DA29" s="325">
        <v>0</v>
      </c>
      <c r="DB29" s="325">
        <v>0</v>
      </c>
      <c r="DC29" s="325">
        <v>0</v>
      </c>
      <c r="DD29" s="325">
        <v>0</v>
      </c>
      <c r="DE29" s="135">
        <f t="shared" si="19"/>
        <v>113</v>
      </c>
      <c r="DF29" s="129">
        <v>21</v>
      </c>
      <c r="DG29" s="336">
        <f t="shared" si="18"/>
        <v>155.5</v>
      </c>
      <c r="DH29" s="337">
        <v>25</v>
      </c>
    </row>
    <row r="30" spans="1:112" ht="16.5" customHeight="1" x14ac:dyDescent="0.25">
      <c r="A30" s="21">
        <v>26</v>
      </c>
      <c r="B30" s="26" t="s">
        <v>19</v>
      </c>
      <c r="C30" s="5">
        <v>46</v>
      </c>
      <c r="D30" s="3"/>
      <c r="E30" s="3"/>
      <c r="F30" s="143"/>
      <c r="G30" s="319">
        <f t="shared" si="0"/>
        <v>46</v>
      </c>
      <c r="H30" s="106"/>
      <c r="I30" s="3"/>
      <c r="J30" s="3"/>
      <c r="K30" s="143"/>
      <c r="L30" s="319">
        <f t="shared" si="1"/>
        <v>0</v>
      </c>
      <c r="M30" s="106">
        <v>60</v>
      </c>
      <c r="N30" s="3"/>
      <c r="O30" s="3"/>
      <c r="P30" s="143"/>
      <c r="Q30" s="319">
        <f t="shared" si="2"/>
        <v>60</v>
      </c>
      <c r="R30" s="106"/>
      <c r="S30" s="3"/>
      <c r="T30" s="3"/>
      <c r="U30" s="143"/>
      <c r="V30" s="319">
        <f t="shared" si="3"/>
        <v>0</v>
      </c>
      <c r="W30" s="106"/>
      <c r="X30" s="3"/>
      <c r="Y30" s="3"/>
      <c r="Z30" s="143"/>
      <c r="AA30" s="319">
        <f t="shared" si="4"/>
        <v>0</v>
      </c>
      <c r="AB30" s="106"/>
      <c r="AC30" s="3"/>
      <c r="AD30" s="3"/>
      <c r="AE30" s="143"/>
      <c r="AF30" s="319">
        <f t="shared" si="5"/>
        <v>0</v>
      </c>
      <c r="AG30" s="106"/>
      <c r="AH30" s="3"/>
      <c r="AI30" s="3"/>
      <c r="AJ30" s="143"/>
      <c r="AK30" s="313">
        <f t="shared" si="6"/>
        <v>0</v>
      </c>
      <c r="AL30" s="106"/>
      <c r="AM30" s="3"/>
      <c r="AN30" s="3"/>
      <c r="AO30" s="143"/>
      <c r="AP30" s="319">
        <f t="shared" si="7"/>
        <v>0</v>
      </c>
      <c r="AQ30" s="106"/>
      <c r="AR30" s="3"/>
      <c r="AS30" s="3"/>
      <c r="AT30" s="143"/>
      <c r="AU30" s="319">
        <f t="shared" si="8"/>
        <v>0</v>
      </c>
      <c r="AV30" s="323">
        <v>0</v>
      </c>
      <c r="AW30" s="315">
        <v>0</v>
      </c>
      <c r="AX30" s="315">
        <v>0</v>
      </c>
      <c r="AY30" s="326">
        <v>28</v>
      </c>
      <c r="AZ30" s="326">
        <v>0</v>
      </c>
      <c r="BA30" s="326">
        <v>0</v>
      </c>
      <c r="BB30" s="326">
        <v>0</v>
      </c>
      <c r="BC30" s="134">
        <f>AY30+Q30+G30</f>
        <v>134</v>
      </c>
      <c r="BD30" s="130">
        <v>23</v>
      </c>
      <c r="BE30" s="5"/>
      <c r="BF30" s="3"/>
      <c r="BG30" s="3"/>
      <c r="BH30" s="143"/>
      <c r="BI30" s="319">
        <f t="shared" si="9"/>
        <v>0</v>
      </c>
      <c r="BJ30" s="106"/>
      <c r="BK30" s="3"/>
      <c r="BL30" s="3"/>
      <c r="BM30" s="143"/>
      <c r="BN30" s="319">
        <f t="shared" si="10"/>
        <v>0</v>
      </c>
      <c r="BO30" s="106"/>
      <c r="BP30" s="3"/>
      <c r="BQ30" s="3"/>
      <c r="BR30" s="143"/>
      <c r="BS30" s="319">
        <f t="shared" si="11"/>
        <v>0</v>
      </c>
      <c r="BT30" s="106"/>
      <c r="BU30" s="3"/>
      <c r="BV30" s="3"/>
      <c r="BW30" s="143"/>
      <c r="BX30" s="319">
        <f t="shared" si="12"/>
        <v>0</v>
      </c>
      <c r="BY30" s="106"/>
      <c r="BZ30" s="3"/>
      <c r="CA30" s="3"/>
      <c r="CB30" s="143"/>
      <c r="CC30" s="319">
        <f t="shared" si="13"/>
        <v>0</v>
      </c>
      <c r="CD30" s="106"/>
      <c r="CE30" s="3"/>
      <c r="CF30" s="3"/>
      <c r="CG30" s="143"/>
      <c r="CH30" s="319">
        <f t="shared" si="14"/>
        <v>0</v>
      </c>
      <c r="CI30" s="106"/>
      <c r="CJ30" s="3"/>
      <c r="CK30" s="3"/>
      <c r="CL30" s="143"/>
      <c r="CM30" s="313">
        <f t="shared" si="15"/>
        <v>0</v>
      </c>
      <c r="CN30" s="106"/>
      <c r="CO30" s="3"/>
      <c r="CP30" s="3"/>
      <c r="CQ30" s="143"/>
      <c r="CR30" s="319">
        <f t="shared" si="16"/>
        <v>0</v>
      </c>
      <c r="CS30" s="106"/>
      <c r="CT30" s="3"/>
      <c r="CU30" s="3"/>
      <c r="CV30" s="143"/>
      <c r="CW30" s="319">
        <f t="shared" si="17"/>
        <v>0</v>
      </c>
      <c r="CX30" s="316">
        <v>0</v>
      </c>
      <c r="CY30" s="316">
        <v>0</v>
      </c>
      <c r="CZ30" s="325">
        <v>0</v>
      </c>
      <c r="DA30" s="325">
        <v>0</v>
      </c>
      <c r="DB30" s="325">
        <v>0</v>
      </c>
      <c r="DC30" s="325">
        <v>0</v>
      </c>
      <c r="DD30" s="325">
        <v>0</v>
      </c>
      <c r="DE30" s="135">
        <f t="shared" si="19"/>
        <v>0</v>
      </c>
      <c r="DF30" s="132">
        <v>26</v>
      </c>
      <c r="DG30" s="336">
        <f t="shared" si="18"/>
        <v>134</v>
      </c>
      <c r="DH30" s="338">
        <v>26</v>
      </c>
    </row>
    <row r="31" spans="1:112" ht="16.5" customHeight="1" x14ac:dyDescent="0.25">
      <c r="A31" s="21">
        <v>27</v>
      </c>
      <c r="B31" s="22" t="s">
        <v>18</v>
      </c>
      <c r="C31" s="5"/>
      <c r="D31" s="3"/>
      <c r="E31" s="3"/>
      <c r="F31" s="143"/>
      <c r="G31" s="319">
        <f t="shared" si="0"/>
        <v>0</v>
      </c>
      <c r="H31" s="106"/>
      <c r="I31" s="3"/>
      <c r="J31" s="3"/>
      <c r="K31" s="143"/>
      <c r="L31" s="319">
        <f t="shared" si="1"/>
        <v>0</v>
      </c>
      <c r="M31" s="106"/>
      <c r="N31" s="3"/>
      <c r="O31" s="3"/>
      <c r="P31" s="143"/>
      <c r="Q31" s="319">
        <f t="shared" si="2"/>
        <v>0</v>
      </c>
      <c r="R31" s="106"/>
      <c r="S31" s="3"/>
      <c r="T31" s="3"/>
      <c r="U31" s="143"/>
      <c r="V31" s="319">
        <f t="shared" si="3"/>
        <v>0</v>
      </c>
      <c r="W31" s="106"/>
      <c r="X31" s="3"/>
      <c r="Y31" s="3"/>
      <c r="Z31" s="143"/>
      <c r="AA31" s="319">
        <f t="shared" si="4"/>
        <v>0</v>
      </c>
      <c r="AB31" s="106"/>
      <c r="AC31" s="3"/>
      <c r="AD31" s="3"/>
      <c r="AE31" s="143"/>
      <c r="AF31" s="319">
        <f t="shared" si="5"/>
        <v>0</v>
      </c>
      <c r="AG31" s="106"/>
      <c r="AH31" s="3"/>
      <c r="AI31" s="3"/>
      <c r="AJ31" s="143"/>
      <c r="AK31" s="313">
        <f t="shared" si="6"/>
        <v>0</v>
      </c>
      <c r="AL31" s="106"/>
      <c r="AM31" s="3"/>
      <c r="AN31" s="3"/>
      <c r="AO31" s="143"/>
      <c r="AP31" s="319">
        <f t="shared" si="7"/>
        <v>0</v>
      </c>
      <c r="AQ31" s="106"/>
      <c r="AR31" s="3"/>
      <c r="AS31" s="3"/>
      <c r="AT31" s="143"/>
      <c r="AU31" s="319">
        <f t="shared" si="8"/>
        <v>0</v>
      </c>
      <c r="AV31" s="323">
        <v>0</v>
      </c>
      <c r="AW31" s="315">
        <v>0</v>
      </c>
      <c r="AX31" s="315">
        <v>0</v>
      </c>
      <c r="AY31" s="326">
        <v>0</v>
      </c>
      <c r="AZ31" s="326">
        <v>0</v>
      </c>
      <c r="BA31" s="326">
        <v>0</v>
      </c>
      <c r="BB31" s="326">
        <v>0</v>
      </c>
      <c r="BC31" s="134">
        <v>0</v>
      </c>
      <c r="BD31" s="130">
        <v>26</v>
      </c>
      <c r="BE31" s="5"/>
      <c r="BF31" s="3"/>
      <c r="BG31" s="3"/>
      <c r="BH31" s="143"/>
      <c r="BI31" s="319">
        <f t="shared" si="9"/>
        <v>0</v>
      </c>
      <c r="BJ31" s="106"/>
      <c r="BK31" s="3"/>
      <c r="BL31" s="3"/>
      <c r="BM31" s="143"/>
      <c r="BN31" s="319">
        <f t="shared" si="10"/>
        <v>0</v>
      </c>
      <c r="BO31" s="106"/>
      <c r="BP31" s="3"/>
      <c r="BQ31" s="3"/>
      <c r="BR31" s="143"/>
      <c r="BS31" s="319">
        <f t="shared" si="11"/>
        <v>0</v>
      </c>
      <c r="BT31" s="106"/>
      <c r="BU31" s="3"/>
      <c r="BV31" s="3"/>
      <c r="BW31" s="143"/>
      <c r="BX31" s="319">
        <f t="shared" si="12"/>
        <v>0</v>
      </c>
      <c r="BY31" s="106"/>
      <c r="BZ31" s="3"/>
      <c r="CA31" s="3"/>
      <c r="CB31" s="143"/>
      <c r="CC31" s="319">
        <f t="shared" si="13"/>
        <v>0</v>
      </c>
      <c r="CD31" s="106"/>
      <c r="CE31" s="3"/>
      <c r="CF31" s="3"/>
      <c r="CG31" s="143"/>
      <c r="CH31" s="319">
        <f t="shared" si="14"/>
        <v>0</v>
      </c>
      <c r="CI31" s="106"/>
      <c r="CJ31" s="3"/>
      <c r="CK31" s="3"/>
      <c r="CL31" s="143"/>
      <c r="CM31" s="319">
        <f t="shared" si="15"/>
        <v>0</v>
      </c>
      <c r="CN31" s="106"/>
      <c r="CO31" s="3"/>
      <c r="CP31" s="3"/>
      <c r="CQ31" s="143"/>
      <c r="CR31" s="313">
        <f t="shared" si="16"/>
        <v>0</v>
      </c>
      <c r="CS31" s="106"/>
      <c r="CT31" s="3"/>
      <c r="CU31" s="3"/>
      <c r="CV31" s="143"/>
      <c r="CW31" s="319">
        <f t="shared" si="17"/>
        <v>0</v>
      </c>
      <c r="CX31" s="316">
        <v>0</v>
      </c>
      <c r="CY31" s="316">
        <v>0</v>
      </c>
      <c r="CZ31" s="325">
        <v>0</v>
      </c>
      <c r="DA31" s="325">
        <v>0</v>
      </c>
      <c r="DB31" s="325">
        <v>0</v>
      </c>
      <c r="DC31" s="325">
        <v>0</v>
      </c>
      <c r="DD31" s="325">
        <v>0</v>
      </c>
      <c r="DE31" s="135">
        <f t="shared" ref="DE31:DE40" si="20">DD31+DC31+DB31+DA31+CZ31+CW31+CM31+CH31+CC31+BX31+BS31+BN31+BI31</f>
        <v>0</v>
      </c>
      <c r="DF31" s="132">
        <v>27</v>
      </c>
      <c r="DG31" s="336">
        <f t="shared" si="18"/>
        <v>0</v>
      </c>
      <c r="DH31" s="338">
        <v>27</v>
      </c>
    </row>
    <row r="32" spans="1:112" ht="16.5" customHeight="1" x14ac:dyDescent="0.25">
      <c r="A32" s="21">
        <v>28</v>
      </c>
      <c r="B32" s="22" t="s">
        <v>27</v>
      </c>
      <c r="C32" s="5"/>
      <c r="D32" s="3"/>
      <c r="E32" s="3"/>
      <c r="F32" s="143"/>
      <c r="G32" s="319">
        <f t="shared" si="0"/>
        <v>0</v>
      </c>
      <c r="H32" s="106"/>
      <c r="I32" s="3"/>
      <c r="J32" s="3"/>
      <c r="K32" s="143"/>
      <c r="L32" s="319">
        <f t="shared" si="1"/>
        <v>0</v>
      </c>
      <c r="M32" s="106"/>
      <c r="N32" s="3"/>
      <c r="O32" s="3"/>
      <c r="P32" s="143"/>
      <c r="Q32" s="319">
        <f t="shared" si="2"/>
        <v>0</v>
      </c>
      <c r="R32" s="106"/>
      <c r="S32" s="3"/>
      <c r="T32" s="3"/>
      <c r="U32" s="143"/>
      <c r="V32" s="319">
        <f t="shared" si="3"/>
        <v>0</v>
      </c>
      <c r="W32" s="106"/>
      <c r="X32" s="3"/>
      <c r="Y32" s="3"/>
      <c r="Z32" s="143"/>
      <c r="AA32" s="319">
        <f t="shared" si="4"/>
        <v>0</v>
      </c>
      <c r="AB32" s="106"/>
      <c r="AC32" s="3"/>
      <c r="AD32" s="3"/>
      <c r="AE32" s="143"/>
      <c r="AF32" s="319">
        <f t="shared" si="5"/>
        <v>0</v>
      </c>
      <c r="AG32" s="106"/>
      <c r="AH32" s="3"/>
      <c r="AI32" s="3"/>
      <c r="AJ32" s="143"/>
      <c r="AK32" s="319">
        <f t="shared" si="6"/>
        <v>0</v>
      </c>
      <c r="AL32" s="106"/>
      <c r="AM32" s="3"/>
      <c r="AN32" s="3"/>
      <c r="AO32" s="143"/>
      <c r="AP32" s="313">
        <f t="shared" si="7"/>
        <v>0</v>
      </c>
      <c r="AQ32" s="106"/>
      <c r="AR32" s="3"/>
      <c r="AS32" s="3"/>
      <c r="AT32" s="143"/>
      <c r="AU32" s="319">
        <f t="shared" si="8"/>
        <v>0</v>
      </c>
      <c r="AV32" s="323">
        <v>0</v>
      </c>
      <c r="AW32" s="315">
        <v>0</v>
      </c>
      <c r="AX32" s="315">
        <v>0</v>
      </c>
      <c r="AY32" s="326">
        <v>0</v>
      </c>
      <c r="AZ32" s="326">
        <v>0</v>
      </c>
      <c r="BA32" s="326">
        <v>0</v>
      </c>
      <c r="BB32" s="326">
        <v>0</v>
      </c>
      <c r="BC32" s="134">
        <v>0</v>
      </c>
      <c r="BD32" s="128">
        <v>27</v>
      </c>
      <c r="BE32" s="5"/>
      <c r="BF32" s="3"/>
      <c r="BG32" s="3"/>
      <c r="BH32" s="143"/>
      <c r="BI32" s="319">
        <f t="shared" si="9"/>
        <v>0</v>
      </c>
      <c r="BJ32" s="106"/>
      <c r="BK32" s="3"/>
      <c r="BL32" s="3"/>
      <c r="BM32" s="143"/>
      <c r="BN32" s="319">
        <f t="shared" si="10"/>
        <v>0</v>
      </c>
      <c r="BO32" s="106"/>
      <c r="BP32" s="3"/>
      <c r="BQ32" s="3"/>
      <c r="BR32" s="143"/>
      <c r="BS32" s="319">
        <f t="shared" si="11"/>
        <v>0</v>
      </c>
      <c r="BT32" s="106"/>
      <c r="BU32" s="3"/>
      <c r="BV32" s="3"/>
      <c r="BW32" s="143"/>
      <c r="BX32" s="319">
        <f t="shared" si="12"/>
        <v>0</v>
      </c>
      <c r="BY32" s="106"/>
      <c r="BZ32" s="3"/>
      <c r="CA32" s="3"/>
      <c r="CB32" s="143"/>
      <c r="CC32" s="319">
        <f t="shared" si="13"/>
        <v>0</v>
      </c>
      <c r="CD32" s="106"/>
      <c r="CE32" s="3"/>
      <c r="CF32" s="3"/>
      <c r="CG32" s="143"/>
      <c r="CH32" s="319">
        <f t="shared" si="14"/>
        <v>0</v>
      </c>
      <c r="CI32" s="106"/>
      <c r="CJ32" s="3"/>
      <c r="CK32" s="3"/>
      <c r="CL32" s="143"/>
      <c r="CM32" s="319">
        <f t="shared" si="15"/>
        <v>0</v>
      </c>
      <c r="CN32" s="106"/>
      <c r="CO32" s="3"/>
      <c r="CP32" s="3"/>
      <c r="CQ32" s="143"/>
      <c r="CR32" s="313">
        <f t="shared" si="16"/>
        <v>0</v>
      </c>
      <c r="CS32" s="106"/>
      <c r="CT32" s="3"/>
      <c r="CU32" s="3"/>
      <c r="CV32" s="143"/>
      <c r="CW32" s="319">
        <f t="shared" si="17"/>
        <v>0</v>
      </c>
      <c r="CX32" s="316">
        <v>0</v>
      </c>
      <c r="CY32" s="316">
        <v>0</v>
      </c>
      <c r="CZ32" s="325">
        <v>0</v>
      </c>
      <c r="DA32" s="326">
        <v>0</v>
      </c>
      <c r="DB32" s="325">
        <v>0</v>
      </c>
      <c r="DC32" s="325">
        <v>0</v>
      </c>
      <c r="DD32" s="326">
        <v>0</v>
      </c>
      <c r="DE32" s="135">
        <f t="shared" si="20"/>
        <v>0</v>
      </c>
      <c r="DF32" s="129">
        <v>28</v>
      </c>
      <c r="DG32" s="336">
        <f t="shared" si="18"/>
        <v>0</v>
      </c>
      <c r="DH32" s="337">
        <v>28</v>
      </c>
    </row>
    <row r="33" spans="1:112" ht="16.5" customHeight="1" x14ac:dyDescent="0.25">
      <c r="A33" s="21">
        <v>29</v>
      </c>
      <c r="B33" s="23" t="s">
        <v>85</v>
      </c>
      <c r="C33" s="5"/>
      <c r="D33" s="3"/>
      <c r="E33" s="3"/>
      <c r="F33" s="143"/>
      <c r="G33" s="319">
        <f t="shared" si="0"/>
        <v>0</v>
      </c>
      <c r="H33" s="106"/>
      <c r="I33" s="3"/>
      <c r="J33" s="3"/>
      <c r="K33" s="143"/>
      <c r="L33" s="319">
        <f t="shared" si="1"/>
        <v>0</v>
      </c>
      <c r="M33" s="106"/>
      <c r="N33" s="3"/>
      <c r="O33" s="3"/>
      <c r="P33" s="143"/>
      <c r="Q33" s="319">
        <f t="shared" si="2"/>
        <v>0</v>
      </c>
      <c r="R33" s="106"/>
      <c r="S33" s="3"/>
      <c r="T33" s="3"/>
      <c r="U33" s="143"/>
      <c r="V33" s="319">
        <f t="shared" si="3"/>
        <v>0</v>
      </c>
      <c r="W33" s="106"/>
      <c r="X33" s="3"/>
      <c r="Y33" s="3"/>
      <c r="Z33" s="143"/>
      <c r="AA33" s="319">
        <f t="shared" si="4"/>
        <v>0</v>
      </c>
      <c r="AB33" s="106"/>
      <c r="AC33" s="3"/>
      <c r="AD33" s="3"/>
      <c r="AE33" s="143"/>
      <c r="AF33" s="319">
        <f t="shared" si="5"/>
        <v>0</v>
      </c>
      <c r="AG33" s="106"/>
      <c r="AH33" s="3"/>
      <c r="AI33" s="3"/>
      <c r="AJ33" s="143"/>
      <c r="AK33" s="319">
        <f t="shared" si="6"/>
        <v>0</v>
      </c>
      <c r="AL33" s="106"/>
      <c r="AM33" s="3"/>
      <c r="AN33" s="3"/>
      <c r="AO33" s="143"/>
      <c r="AP33" s="313">
        <f t="shared" si="7"/>
        <v>0</v>
      </c>
      <c r="AQ33" s="106"/>
      <c r="AR33" s="3"/>
      <c r="AS33" s="3"/>
      <c r="AT33" s="143"/>
      <c r="AU33" s="319">
        <f t="shared" si="8"/>
        <v>0</v>
      </c>
      <c r="AV33" s="323">
        <v>0</v>
      </c>
      <c r="AW33" s="315">
        <v>0</v>
      </c>
      <c r="AX33" s="315">
        <v>0</v>
      </c>
      <c r="AY33" s="326">
        <v>0</v>
      </c>
      <c r="AZ33" s="326">
        <v>0</v>
      </c>
      <c r="BA33" s="326">
        <v>0</v>
      </c>
      <c r="BB33" s="326">
        <v>0</v>
      </c>
      <c r="BC33" s="134">
        <v>0</v>
      </c>
      <c r="BD33" s="130">
        <v>29</v>
      </c>
      <c r="BE33" s="5"/>
      <c r="BF33" s="3"/>
      <c r="BG33" s="3"/>
      <c r="BH33" s="143"/>
      <c r="BI33" s="319">
        <f t="shared" si="9"/>
        <v>0</v>
      </c>
      <c r="BJ33" s="106"/>
      <c r="BK33" s="3"/>
      <c r="BL33" s="3"/>
      <c r="BM33" s="143"/>
      <c r="BN33" s="319">
        <f t="shared" si="10"/>
        <v>0</v>
      </c>
      <c r="BO33" s="106"/>
      <c r="BP33" s="3"/>
      <c r="BQ33" s="3"/>
      <c r="BR33" s="143"/>
      <c r="BS33" s="319">
        <f t="shared" si="11"/>
        <v>0</v>
      </c>
      <c r="BT33" s="106"/>
      <c r="BU33" s="3"/>
      <c r="BV33" s="3"/>
      <c r="BW33" s="143"/>
      <c r="BX33" s="319">
        <f t="shared" si="12"/>
        <v>0</v>
      </c>
      <c r="BY33" s="106"/>
      <c r="BZ33" s="3"/>
      <c r="CA33" s="3"/>
      <c r="CB33" s="143"/>
      <c r="CC33" s="319">
        <f t="shared" si="13"/>
        <v>0</v>
      </c>
      <c r="CD33" s="106"/>
      <c r="CE33" s="3"/>
      <c r="CF33" s="3"/>
      <c r="CG33" s="143"/>
      <c r="CH33" s="319">
        <f t="shared" si="14"/>
        <v>0</v>
      </c>
      <c r="CI33" s="106"/>
      <c r="CJ33" s="3"/>
      <c r="CK33" s="3"/>
      <c r="CL33" s="143"/>
      <c r="CM33" s="319">
        <f t="shared" si="15"/>
        <v>0</v>
      </c>
      <c r="CN33" s="106"/>
      <c r="CO33" s="3"/>
      <c r="CP33" s="3"/>
      <c r="CQ33" s="143"/>
      <c r="CR33" s="313">
        <f t="shared" si="16"/>
        <v>0</v>
      </c>
      <c r="CS33" s="106"/>
      <c r="CT33" s="3"/>
      <c r="CU33" s="3"/>
      <c r="CV33" s="143"/>
      <c r="CW33" s="319">
        <f t="shared" si="17"/>
        <v>0</v>
      </c>
      <c r="CX33" s="316">
        <v>0</v>
      </c>
      <c r="CY33" s="316">
        <v>0</v>
      </c>
      <c r="CZ33" s="325">
        <v>0</v>
      </c>
      <c r="DA33" s="325">
        <v>0</v>
      </c>
      <c r="DB33" s="325">
        <v>0</v>
      </c>
      <c r="DC33" s="325">
        <v>0</v>
      </c>
      <c r="DD33" s="325">
        <v>0</v>
      </c>
      <c r="DE33" s="135">
        <f t="shared" si="20"/>
        <v>0</v>
      </c>
      <c r="DF33" s="132">
        <v>29</v>
      </c>
      <c r="DG33" s="336">
        <f t="shared" si="18"/>
        <v>0</v>
      </c>
      <c r="DH33" s="338">
        <v>29</v>
      </c>
    </row>
    <row r="34" spans="1:112" ht="16.5" customHeight="1" x14ac:dyDescent="0.25">
      <c r="A34" s="21">
        <v>30</v>
      </c>
      <c r="B34" s="66" t="s">
        <v>23</v>
      </c>
      <c r="C34" s="5"/>
      <c r="D34" s="3"/>
      <c r="E34" s="3"/>
      <c r="F34" s="143"/>
      <c r="G34" s="319">
        <f t="shared" si="0"/>
        <v>0</v>
      </c>
      <c r="H34" s="106"/>
      <c r="I34" s="3"/>
      <c r="J34" s="3"/>
      <c r="K34" s="143"/>
      <c r="L34" s="319">
        <f t="shared" si="1"/>
        <v>0</v>
      </c>
      <c r="M34" s="106"/>
      <c r="N34" s="3"/>
      <c r="O34" s="3"/>
      <c r="P34" s="143"/>
      <c r="Q34" s="319">
        <f t="shared" si="2"/>
        <v>0</v>
      </c>
      <c r="R34" s="106"/>
      <c r="S34" s="3"/>
      <c r="T34" s="3"/>
      <c r="U34" s="143"/>
      <c r="V34" s="319">
        <f t="shared" si="3"/>
        <v>0</v>
      </c>
      <c r="W34" s="106"/>
      <c r="X34" s="3"/>
      <c r="Y34" s="3"/>
      <c r="Z34" s="143"/>
      <c r="AA34" s="319">
        <f t="shared" si="4"/>
        <v>0</v>
      </c>
      <c r="AB34" s="106"/>
      <c r="AC34" s="3"/>
      <c r="AD34" s="3"/>
      <c r="AE34" s="143"/>
      <c r="AF34" s="319">
        <f t="shared" si="5"/>
        <v>0</v>
      </c>
      <c r="AG34" s="106"/>
      <c r="AH34" s="3"/>
      <c r="AI34" s="3"/>
      <c r="AJ34" s="143"/>
      <c r="AK34" s="319">
        <f t="shared" si="6"/>
        <v>0</v>
      </c>
      <c r="AL34" s="106"/>
      <c r="AM34" s="3"/>
      <c r="AN34" s="3"/>
      <c r="AO34" s="143"/>
      <c r="AP34" s="313">
        <f t="shared" si="7"/>
        <v>0</v>
      </c>
      <c r="AQ34" s="106"/>
      <c r="AR34" s="3"/>
      <c r="AS34" s="3"/>
      <c r="AT34" s="143"/>
      <c r="AU34" s="319">
        <f t="shared" si="8"/>
        <v>0</v>
      </c>
      <c r="AV34" s="323">
        <v>0</v>
      </c>
      <c r="AW34" s="315">
        <v>0</v>
      </c>
      <c r="AX34" s="315">
        <v>0</v>
      </c>
      <c r="AY34" s="326">
        <v>0</v>
      </c>
      <c r="AZ34" s="326">
        <v>0</v>
      </c>
      <c r="BA34" s="326">
        <v>0</v>
      </c>
      <c r="BB34" s="326">
        <v>0</v>
      </c>
      <c r="BC34" s="134">
        <v>0</v>
      </c>
      <c r="BD34" s="130">
        <v>30</v>
      </c>
      <c r="BE34" s="5"/>
      <c r="BF34" s="3"/>
      <c r="BG34" s="3"/>
      <c r="BH34" s="143"/>
      <c r="BI34" s="319">
        <f t="shared" si="9"/>
        <v>0</v>
      </c>
      <c r="BJ34" s="106"/>
      <c r="BK34" s="3"/>
      <c r="BL34" s="3"/>
      <c r="BM34" s="143"/>
      <c r="BN34" s="319">
        <f t="shared" si="10"/>
        <v>0</v>
      </c>
      <c r="BO34" s="106"/>
      <c r="BP34" s="3"/>
      <c r="BQ34" s="3"/>
      <c r="BR34" s="143"/>
      <c r="BS34" s="319">
        <f t="shared" si="11"/>
        <v>0</v>
      </c>
      <c r="BT34" s="106"/>
      <c r="BU34" s="3"/>
      <c r="BV34" s="3"/>
      <c r="BW34" s="143"/>
      <c r="BX34" s="319">
        <f t="shared" si="12"/>
        <v>0</v>
      </c>
      <c r="BY34" s="106"/>
      <c r="BZ34" s="3"/>
      <c r="CA34" s="3"/>
      <c r="CB34" s="143"/>
      <c r="CC34" s="319">
        <f t="shared" si="13"/>
        <v>0</v>
      </c>
      <c r="CD34" s="106"/>
      <c r="CE34" s="3"/>
      <c r="CF34" s="3"/>
      <c r="CG34" s="143"/>
      <c r="CH34" s="319">
        <f t="shared" si="14"/>
        <v>0</v>
      </c>
      <c r="CI34" s="106"/>
      <c r="CJ34" s="3"/>
      <c r="CK34" s="3"/>
      <c r="CL34" s="143"/>
      <c r="CM34" s="319">
        <f t="shared" si="15"/>
        <v>0</v>
      </c>
      <c r="CN34" s="106"/>
      <c r="CO34" s="3"/>
      <c r="CP34" s="3"/>
      <c r="CQ34" s="143"/>
      <c r="CR34" s="313">
        <f t="shared" si="16"/>
        <v>0</v>
      </c>
      <c r="CS34" s="106"/>
      <c r="CT34" s="3"/>
      <c r="CU34" s="3"/>
      <c r="CV34" s="143"/>
      <c r="CW34" s="319">
        <f t="shared" si="17"/>
        <v>0</v>
      </c>
      <c r="CX34" s="316">
        <v>0</v>
      </c>
      <c r="CY34" s="316">
        <v>0</v>
      </c>
      <c r="CZ34" s="325">
        <v>0</v>
      </c>
      <c r="DA34" s="325">
        <v>0</v>
      </c>
      <c r="DB34" s="325">
        <v>0</v>
      </c>
      <c r="DC34" s="325">
        <v>0</v>
      </c>
      <c r="DD34" s="325">
        <v>0</v>
      </c>
      <c r="DE34" s="135">
        <f t="shared" si="20"/>
        <v>0</v>
      </c>
      <c r="DF34" s="132">
        <v>30</v>
      </c>
      <c r="DG34" s="336">
        <f t="shared" si="18"/>
        <v>0</v>
      </c>
      <c r="DH34" s="338">
        <v>30</v>
      </c>
    </row>
    <row r="35" spans="1:112" ht="16.5" customHeight="1" x14ac:dyDescent="0.25">
      <c r="A35" s="21">
        <v>31</v>
      </c>
      <c r="B35" s="25" t="s">
        <v>92</v>
      </c>
      <c r="C35" s="115"/>
      <c r="D35" s="49"/>
      <c r="E35" s="49"/>
      <c r="F35" s="308"/>
      <c r="G35" s="319">
        <f t="shared" si="0"/>
        <v>0</v>
      </c>
      <c r="H35" s="113"/>
      <c r="I35" s="49"/>
      <c r="J35" s="49"/>
      <c r="K35" s="308"/>
      <c r="L35" s="319">
        <f t="shared" si="1"/>
        <v>0</v>
      </c>
      <c r="M35" s="113"/>
      <c r="N35" s="49"/>
      <c r="O35" s="49"/>
      <c r="P35" s="308"/>
      <c r="Q35" s="319">
        <f t="shared" si="2"/>
        <v>0</v>
      </c>
      <c r="R35" s="113"/>
      <c r="S35" s="49"/>
      <c r="T35" s="49"/>
      <c r="U35" s="308"/>
      <c r="V35" s="319">
        <f t="shared" si="3"/>
        <v>0</v>
      </c>
      <c r="W35" s="113"/>
      <c r="X35" s="49"/>
      <c r="Y35" s="49"/>
      <c r="Z35" s="308"/>
      <c r="AA35" s="319">
        <f t="shared" si="4"/>
        <v>0</v>
      </c>
      <c r="AB35" s="113"/>
      <c r="AC35" s="49"/>
      <c r="AD35" s="49"/>
      <c r="AE35" s="308"/>
      <c r="AF35" s="319">
        <f t="shared" si="5"/>
        <v>0</v>
      </c>
      <c r="AG35" s="113"/>
      <c r="AH35" s="49"/>
      <c r="AI35" s="49"/>
      <c r="AJ35" s="308"/>
      <c r="AK35" s="319">
        <f t="shared" si="6"/>
        <v>0</v>
      </c>
      <c r="AL35" s="113"/>
      <c r="AM35" s="49"/>
      <c r="AN35" s="49"/>
      <c r="AO35" s="308"/>
      <c r="AP35" s="313">
        <f t="shared" si="7"/>
        <v>0</v>
      </c>
      <c r="AQ35" s="113"/>
      <c r="AR35" s="49"/>
      <c r="AS35" s="49"/>
      <c r="AT35" s="308"/>
      <c r="AU35" s="319">
        <f t="shared" si="8"/>
        <v>0</v>
      </c>
      <c r="AV35" s="323">
        <v>0</v>
      </c>
      <c r="AW35" s="315">
        <v>0</v>
      </c>
      <c r="AX35" s="315">
        <v>0</v>
      </c>
      <c r="AY35" s="326">
        <v>0</v>
      </c>
      <c r="AZ35" s="326">
        <v>0</v>
      </c>
      <c r="BA35" s="326">
        <v>0</v>
      </c>
      <c r="BB35" s="326">
        <v>0</v>
      </c>
      <c r="BC35" s="134">
        <v>0</v>
      </c>
      <c r="BD35" s="128">
        <v>31</v>
      </c>
      <c r="BE35" s="48"/>
      <c r="BF35" s="49"/>
      <c r="BG35" s="49"/>
      <c r="BH35" s="308"/>
      <c r="BI35" s="319">
        <f t="shared" si="9"/>
        <v>0</v>
      </c>
      <c r="BJ35" s="113"/>
      <c r="BK35" s="49"/>
      <c r="BL35" s="49"/>
      <c r="BM35" s="308"/>
      <c r="BN35" s="319">
        <f t="shared" si="10"/>
        <v>0</v>
      </c>
      <c r="BO35" s="113"/>
      <c r="BP35" s="49"/>
      <c r="BQ35" s="49"/>
      <c r="BR35" s="308"/>
      <c r="BS35" s="319">
        <f t="shared" si="11"/>
        <v>0</v>
      </c>
      <c r="BT35" s="113"/>
      <c r="BU35" s="49"/>
      <c r="BV35" s="49"/>
      <c r="BW35" s="308"/>
      <c r="BX35" s="319">
        <f t="shared" si="12"/>
        <v>0</v>
      </c>
      <c r="BY35" s="113"/>
      <c r="BZ35" s="49"/>
      <c r="CA35" s="49"/>
      <c r="CB35" s="308"/>
      <c r="CC35" s="319">
        <f t="shared" si="13"/>
        <v>0</v>
      </c>
      <c r="CD35" s="113"/>
      <c r="CE35" s="49"/>
      <c r="CF35" s="49"/>
      <c r="CG35" s="308"/>
      <c r="CH35" s="319">
        <f t="shared" si="14"/>
        <v>0</v>
      </c>
      <c r="CI35" s="113"/>
      <c r="CJ35" s="49"/>
      <c r="CK35" s="49"/>
      <c r="CL35" s="308"/>
      <c r="CM35" s="319">
        <f t="shared" si="15"/>
        <v>0</v>
      </c>
      <c r="CN35" s="113"/>
      <c r="CO35" s="49"/>
      <c r="CP35" s="49"/>
      <c r="CQ35" s="308"/>
      <c r="CR35" s="313">
        <f t="shared" si="16"/>
        <v>0</v>
      </c>
      <c r="CS35" s="113"/>
      <c r="CT35" s="49"/>
      <c r="CU35" s="49"/>
      <c r="CV35" s="308"/>
      <c r="CW35" s="319">
        <f t="shared" si="17"/>
        <v>0</v>
      </c>
      <c r="CX35" s="316">
        <v>0</v>
      </c>
      <c r="CY35" s="316">
        <v>0</v>
      </c>
      <c r="CZ35" s="325">
        <v>0</v>
      </c>
      <c r="DA35" s="325">
        <v>0</v>
      </c>
      <c r="DB35" s="325">
        <v>0</v>
      </c>
      <c r="DC35" s="325">
        <v>0</v>
      </c>
      <c r="DD35" s="325">
        <v>0</v>
      </c>
      <c r="DE35" s="135">
        <f t="shared" si="20"/>
        <v>0</v>
      </c>
      <c r="DF35" s="129">
        <v>31</v>
      </c>
      <c r="DG35" s="336">
        <f t="shared" si="18"/>
        <v>0</v>
      </c>
      <c r="DH35" s="337">
        <v>31</v>
      </c>
    </row>
    <row r="36" spans="1:112" ht="16.5" customHeight="1" x14ac:dyDescent="0.25">
      <c r="A36" s="21">
        <v>32</v>
      </c>
      <c r="B36" s="22" t="s">
        <v>7</v>
      </c>
      <c r="C36" s="5"/>
      <c r="D36" s="3"/>
      <c r="E36" s="3"/>
      <c r="F36" s="143"/>
      <c r="G36" s="319">
        <f t="shared" si="0"/>
        <v>0</v>
      </c>
      <c r="H36" s="106"/>
      <c r="I36" s="3"/>
      <c r="J36" s="3"/>
      <c r="K36" s="143"/>
      <c r="L36" s="319">
        <f t="shared" si="1"/>
        <v>0</v>
      </c>
      <c r="M36" s="106"/>
      <c r="N36" s="3"/>
      <c r="O36" s="3"/>
      <c r="P36" s="143"/>
      <c r="Q36" s="319">
        <f t="shared" si="2"/>
        <v>0</v>
      </c>
      <c r="R36" s="106"/>
      <c r="S36" s="3"/>
      <c r="T36" s="3"/>
      <c r="U36" s="143"/>
      <c r="V36" s="319">
        <f t="shared" si="3"/>
        <v>0</v>
      </c>
      <c r="W36" s="106"/>
      <c r="X36" s="3"/>
      <c r="Y36" s="3"/>
      <c r="Z36" s="143"/>
      <c r="AA36" s="319">
        <f t="shared" si="4"/>
        <v>0</v>
      </c>
      <c r="AB36" s="106"/>
      <c r="AC36" s="3"/>
      <c r="AD36" s="3"/>
      <c r="AE36" s="143"/>
      <c r="AF36" s="319">
        <f t="shared" si="5"/>
        <v>0</v>
      </c>
      <c r="AG36" s="106"/>
      <c r="AH36" s="3"/>
      <c r="AI36" s="3"/>
      <c r="AJ36" s="143"/>
      <c r="AK36" s="319">
        <f t="shared" si="6"/>
        <v>0</v>
      </c>
      <c r="AL36" s="106"/>
      <c r="AM36" s="3"/>
      <c r="AN36" s="3"/>
      <c r="AO36" s="143"/>
      <c r="AP36" s="313">
        <f t="shared" si="7"/>
        <v>0</v>
      </c>
      <c r="AQ36" s="106"/>
      <c r="AR36" s="3"/>
      <c r="AS36" s="3"/>
      <c r="AT36" s="143"/>
      <c r="AU36" s="319">
        <f t="shared" si="8"/>
        <v>0</v>
      </c>
      <c r="AV36" s="323">
        <v>0</v>
      </c>
      <c r="AW36" s="315">
        <v>0</v>
      </c>
      <c r="AX36" s="315">
        <v>0</v>
      </c>
      <c r="AY36" s="326">
        <v>0</v>
      </c>
      <c r="AZ36" s="326">
        <v>0</v>
      </c>
      <c r="BA36" s="326">
        <v>0</v>
      </c>
      <c r="BB36" s="326">
        <v>0</v>
      </c>
      <c r="BC36" s="134">
        <v>0</v>
      </c>
      <c r="BD36" s="130">
        <v>32</v>
      </c>
      <c r="BE36" s="5"/>
      <c r="BF36" s="3"/>
      <c r="BG36" s="3"/>
      <c r="BH36" s="143"/>
      <c r="BI36" s="319">
        <f t="shared" si="9"/>
        <v>0</v>
      </c>
      <c r="BJ36" s="106"/>
      <c r="BK36" s="3"/>
      <c r="BL36" s="3"/>
      <c r="BM36" s="143"/>
      <c r="BN36" s="319">
        <f t="shared" si="10"/>
        <v>0</v>
      </c>
      <c r="BO36" s="106"/>
      <c r="BP36" s="3"/>
      <c r="BQ36" s="3"/>
      <c r="BR36" s="143"/>
      <c r="BS36" s="319">
        <f t="shared" si="11"/>
        <v>0</v>
      </c>
      <c r="BT36" s="106"/>
      <c r="BU36" s="3"/>
      <c r="BV36" s="3"/>
      <c r="BW36" s="143"/>
      <c r="BX36" s="319">
        <f t="shared" si="12"/>
        <v>0</v>
      </c>
      <c r="BY36" s="106"/>
      <c r="BZ36" s="3"/>
      <c r="CA36" s="3"/>
      <c r="CB36" s="143"/>
      <c r="CC36" s="319">
        <f t="shared" si="13"/>
        <v>0</v>
      </c>
      <c r="CD36" s="106"/>
      <c r="CE36" s="3"/>
      <c r="CF36" s="3"/>
      <c r="CG36" s="143"/>
      <c r="CH36" s="319">
        <f t="shared" si="14"/>
        <v>0</v>
      </c>
      <c r="CI36" s="106"/>
      <c r="CJ36" s="3"/>
      <c r="CK36" s="3"/>
      <c r="CL36" s="143"/>
      <c r="CM36" s="319">
        <f t="shared" si="15"/>
        <v>0</v>
      </c>
      <c r="CN36" s="106"/>
      <c r="CO36" s="3"/>
      <c r="CP36" s="3"/>
      <c r="CQ36" s="143"/>
      <c r="CR36" s="313">
        <f t="shared" si="16"/>
        <v>0</v>
      </c>
      <c r="CS36" s="106"/>
      <c r="CT36" s="3"/>
      <c r="CU36" s="3"/>
      <c r="CV36" s="143"/>
      <c r="CW36" s="319">
        <f t="shared" si="17"/>
        <v>0</v>
      </c>
      <c r="CX36" s="316">
        <v>0</v>
      </c>
      <c r="CY36" s="316">
        <v>0</v>
      </c>
      <c r="CZ36" s="325">
        <v>0</v>
      </c>
      <c r="DA36" s="325">
        <v>0</v>
      </c>
      <c r="DB36" s="325">
        <v>0</v>
      </c>
      <c r="DC36" s="325">
        <v>0</v>
      </c>
      <c r="DD36" s="325">
        <v>0</v>
      </c>
      <c r="DE36" s="135">
        <f t="shared" si="20"/>
        <v>0</v>
      </c>
      <c r="DF36" s="132">
        <v>32</v>
      </c>
      <c r="DG36" s="336">
        <f t="shared" si="18"/>
        <v>0</v>
      </c>
      <c r="DH36" s="338">
        <v>32</v>
      </c>
    </row>
    <row r="37" spans="1:112" ht="15.75" customHeight="1" x14ac:dyDescent="0.25">
      <c r="A37" s="21">
        <v>33</v>
      </c>
      <c r="B37" s="25" t="s">
        <v>53</v>
      </c>
      <c r="C37" s="48"/>
      <c r="D37" s="49"/>
      <c r="E37" s="49"/>
      <c r="F37" s="308"/>
      <c r="G37" s="319">
        <f t="shared" si="0"/>
        <v>0</v>
      </c>
      <c r="H37" s="113"/>
      <c r="I37" s="49"/>
      <c r="J37" s="49"/>
      <c r="K37" s="308"/>
      <c r="L37" s="319">
        <f t="shared" si="1"/>
        <v>0</v>
      </c>
      <c r="M37" s="113"/>
      <c r="N37" s="49"/>
      <c r="O37" s="49"/>
      <c r="P37" s="308"/>
      <c r="Q37" s="319">
        <f t="shared" si="2"/>
        <v>0</v>
      </c>
      <c r="R37" s="113"/>
      <c r="S37" s="49"/>
      <c r="T37" s="49"/>
      <c r="U37" s="308"/>
      <c r="V37" s="319">
        <f t="shared" si="3"/>
        <v>0</v>
      </c>
      <c r="W37" s="113"/>
      <c r="X37" s="49"/>
      <c r="Y37" s="49"/>
      <c r="Z37" s="308"/>
      <c r="AA37" s="319">
        <f t="shared" si="4"/>
        <v>0</v>
      </c>
      <c r="AB37" s="113"/>
      <c r="AC37" s="49"/>
      <c r="AD37" s="49"/>
      <c r="AE37" s="308"/>
      <c r="AF37" s="319">
        <f t="shared" si="5"/>
        <v>0</v>
      </c>
      <c r="AG37" s="113"/>
      <c r="AH37" s="49"/>
      <c r="AI37" s="49"/>
      <c r="AJ37" s="308"/>
      <c r="AK37" s="319">
        <f t="shared" si="6"/>
        <v>0</v>
      </c>
      <c r="AL37" s="113"/>
      <c r="AM37" s="49"/>
      <c r="AN37" s="49"/>
      <c r="AO37" s="308"/>
      <c r="AP37" s="313">
        <f t="shared" si="7"/>
        <v>0</v>
      </c>
      <c r="AQ37" s="113"/>
      <c r="AR37" s="49"/>
      <c r="AS37" s="49"/>
      <c r="AT37" s="308"/>
      <c r="AU37" s="319">
        <f t="shared" si="8"/>
        <v>0</v>
      </c>
      <c r="AV37" s="323">
        <v>0</v>
      </c>
      <c r="AW37" s="315">
        <v>0</v>
      </c>
      <c r="AX37" s="315">
        <v>0</v>
      </c>
      <c r="AY37" s="326">
        <v>0</v>
      </c>
      <c r="AZ37" s="326">
        <v>0</v>
      </c>
      <c r="BA37" s="326">
        <v>0</v>
      </c>
      <c r="BB37" s="326">
        <v>0</v>
      </c>
      <c r="BC37" s="134">
        <v>0</v>
      </c>
      <c r="BD37" s="130">
        <v>33</v>
      </c>
      <c r="BE37" s="48"/>
      <c r="BF37" s="49"/>
      <c r="BG37" s="49"/>
      <c r="BH37" s="308"/>
      <c r="BI37" s="319">
        <f t="shared" si="9"/>
        <v>0</v>
      </c>
      <c r="BJ37" s="113"/>
      <c r="BK37" s="49"/>
      <c r="BL37" s="49"/>
      <c r="BM37" s="308"/>
      <c r="BN37" s="319">
        <f t="shared" si="10"/>
        <v>0</v>
      </c>
      <c r="BO37" s="113"/>
      <c r="BP37" s="49"/>
      <c r="BQ37" s="49"/>
      <c r="BR37" s="308"/>
      <c r="BS37" s="319">
        <f t="shared" si="11"/>
        <v>0</v>
      </c>
      <c r="BT37" s="113"/>
      <c r="BU37" s="49"/>
      <c r="BV37" s="49"/>
      <c r="BW37" s="308"/>
      <c r="BX37" s="319">
        <f t="shared" si="12"/>
        <v>0</v>
      </c>
      <c r="BY37" s="113"/>
      <c r="BZ37" s="49"/>
      <c r="CA37" s="49"/>
      <c r="CB37" s="308"/>
      <c r="CC37" s="319">
        <f t="shared" si="13"/>
        <v>0</v>
      </c>
      <c r="CD37" s="113"/>
      <c r="CE37" s="49"/>
      <c r="CF37" s="49"/>
      <c r="CG37" s="308"/>
      <c r="CH37" s="319">
        <f t="shared" si="14"/>
        <v>0</v>
      </c>
      <c r="CI37" s="113"/>
      <c r="CJ37" s="49"/>
      <c r="CK37" s="49"/>
      <c r="CL37" s="308"/>
      <c r="CM37" s="319">
        <f t="shared" si="15"/>
        <v>0</v>
      </c>
      <c r="CN37" s="113"/>
      <c r="CO37" s="49"/>
      <c r="CP37" s="49"/>
      <c r="CQ37" s="308"/>
      <c r="CR37" s="313">
        <f t="shared" si="16"/>
        <v>0</v>
      </c>
      <c r="CS37" s="113"/>
      <c r="CT37" s="49"/>
      <c r="CU37" s="49"/>
      <c r="CV37" s="308"/>
      <c r="CW37" s="319">
        <f t="shared" si="17"/>
        <v>0</v>
      </c>
      <c r="CX37" s="316">
        <v>0</v>
      </c>
      <c r="CY37" s="316">
        <v>0</v>
      </c>
      <c r="CZ37" s="325">
        <v>0</v>
      </c>
      <c r="DA37" s="325">
        <v>0</v>
      </c>
      <c r="DB37" s="325">
        <v>0</v>
      </c>
      <c r="DC37" s="325">
        <v>0</v>
      </c>
      <c r="DD37" s="325">
        <v>0</v>
      </c>
      <c r="DE37" s="135">
        <f t="shared" si="20"/>
        <v>0</v>
      </c>
      <c r="DF37" s="132">
        <v>33</v>
      </c>
      <c r="DG37" s="336">
        <f t="shared" si="18"/>
        <v>0</v>
      </c>
      <c r="DH37" s="338">
        <v>33</v>
      </c>
    </row>
    <row r="38" spans="1:112" ht="15.75" customHeight="1" x14ac:dyDescent="0.25">
      <c r="A38" s="21">
        <v>34</v>
      </c>
      <c r="B38" s="25" t="s">
        <v>40</v>
      </c>
      <c r="C38" s="48"/>
      <c r="D38" s="49"/>
      <c r="E38" s="49"/>
      <c r="F38" s="308"/>
      <c r="G38" s="319">
        <f t="shared" si="0"/>
        <v>0</v>
      </c>
      <c r="H38" s="113"/>
      <c r="I38" s="49"/>
      <c r="J38" s="49"/>
      <c r="K38" s="308"/>
      <c r="L38" s="319">
        <f t="shared" si="1"/>
        <v>0</v>
      </c>
      <c r="M38" s="113"/>
      <c r="N38" s="49"/>
      <c r="O38" s="49"/>
      <c r="P38" s="308"/>
      <c r="Q38" s="319">
        <f t="shared" si="2"/>
        <v>0</v>
      </c>
      <c r="R38" s="113"/>
      <c r="S38" s="49"/>
      <c r="T38" s="49"/>
      <c r="U38" s="308"/>
      <c r="V38" s="319">
        <f t="shared" si="3"/>
        <v>0</v>
      </c>
      <c r="W38" s="113"/>
      <c r="X38" s="49"/>
      <c r="Y38" s="49"/>
      <c r="Z38" s="308"/>
      <c r="AA38" s="319">
        <f t="shared" si="4"/>
        <v>0</v>
      </c>
      <c r="AB38" s="113"/>
      <c r="AC38" s="49"/>
      <c r="AD38" s="49"/>
      <c r="AE38" s="308"/>
      <c r="AF38" s="319">
        <f t="shared" si="5"/>
        <v>0</v>
      </c>
      <c r="AG38" s="113"/>
      <c r="AH38" s="49"/>
      <c r="AI38" s="49"/>
      <c r="AJ38" s="308"/>
      <c r="AK38" s="319">
        <f t="shared" si="6"/>
        <v>0</v>
      </c>
      <c r="AL38" s="113"/>
      <c r="AM38" s="49"/>
      <c r="AN38" s="49"/>
      <c r="AO38" s="308"/>
      <c r="AP38" s="313">
        <f t="shared" si="7"/>
        <v>0</v>
      </c>
      <c r="AQ38" s="113"/>
      <c r="AR38" s="49"/>
      <c r="AS38" s="49"/>
      <c r="AT38" s="308"/>
      <c r="AU38" s="319">
        <f t="shared" si="8"/>
        <v>0</v>
      </c>
      <c r="AV38" s="323">
        <v>0</v>
      </c>
      <c r="AW38" s="315">
        <v>0</v>
      </c>
      <c r="AX38" s="315">
        <v>0</v>
      </c>
      <c r="AY38" s="326">
        <v>0</v>
      </c>
      <c r="AZ38" s="326">
        <v>0</v>
      </c>
      <c r="BA38" s="326">
        <v>0</v>
      </c>
      <c r="BB38" s="326">
        <v>0</v>
      </c>
      <c r="BC38" s="134">
        <v>0</v>
      </c>
      <c r="BD38" s="128">
        <v>34</v>
      </c>
      <c r="BE38" s="48"/>
      <c r="BF38" s="49"/>
      <c r="BG38" s="49"/>
      <c r="BH38" s="308"/>
      <c r="BI38" s="319">
        <f t="shared" si="9"/>
        <v>0</v>
      </c>
      <c r="BJ38" s="113"/>
      <c r="BK38" s="49"/>
      <c r="BL38" s="49"/>
      <c r="BM38" s="308"/>
      <c r="BN38" s="319">
        <f t="shared" si="10"/>
        <v>0</v>
      </c>
      <c r="BO38" s="113"/>
      <c r="BP38" s="49"/>
      <c r="BQ38" s="49"/>
      <c r="BR38" s="308"/>
      <c r="BS38" s="319">
        <f t="shared" si="11"/>
        <v>0</v>
      </c>
      <c r="BT38" s="113"/>
      <c r="BU38" s="49"/>
      <c r="BV38" s="49"/>
      <c r="BW38" s="308"/>
      <c r="BX38" s="319">
        <f t="shared" si="12"/>
        <v>0</v>
      </c>
      <c r="BY38" s="113"/>
      <c r="BZ38" s="49"/>
      <c r="CA38" s="49"/>
      <c r="CB38" s="308"/>
      <c r="CC38" s="319">
        <f t="shared" si="13"/>
        <v>0</v>
      </c>
      <c r="CD38" s="118"/>
      <c r="CE38" s="49"/>
      <c r="CF38" s="49"/>
      <c r="CG38" s="308"/>
      <c r="CH38" s="319">
        <f t="shared" si="14"/>
        <v>0</v>
      </c>
      <c r="CI38" s="113"/>
      <c r="CJ38" s="49"/>
      <c r="CK38" s="49"/>
      <c r="CL38" s="308"/>
      <c r="CM38" s="319">
        <f t="shared" si="15"/>
        <v>0</v>
      </c>
      <c r="CN38" s="113"/>
      <c r="CO38" s="49"/>
      <c r="CP38" s="49"/>
      <c r="CQ38" s="308"/>
      <c r="CR38" s="313">
        <f t="shared" si="16"/>
        <v>0</v>
      </c>
      <c r="CS38" s="113"/>
      <c r="CT38" s="49"/>
      <c r="CU38" s="49"/>
      <c r="CV38" s="308"/>
      <c r="CW38" s="319">
        <f t="shared" si="17"/>
        <v>0</v>
      </c>
      <c r="CX38" s="316">
        <v>0</v>
      </c>
      <c r="CY38" s="316">
        <v>0</v>
      </c>
      <c r="CZ38" s="325">
        <v>0</v>
      </c>
      <c r="DA38" s="325">
        <v>0</v>
      </c>
      <c r="DB38" s="325">
        <v>0</v>
      </c>
      <c r="DC38" s="325">
        <v>0</v>
      </c>
      <c r="DD38" s="325">
        <v>0</v>
      </c>
      <c r="DE38" s="135">
        <f t="shared" si="20"/>
        <v>0</v>
      </c>
      <c r="DF38" s="129">
        <v>34</v>
      </c>
      <c r="DG38" s="336">
        <f t="shared" si="18"/>
        <v>0</v>
      </c>
      <c r="DH38" s="337">
        <v>34</v>
      </c>
    </row>
    <row r="39" spans="1:112" ht="15.75" customHeight="1" x14ac:dyDescent="0.25">
      <c r="A39" s="21">
        <v>35</v>
      </c>
      <c r="B39" s="25" t="s">
        <v>37</v>
      </c>
      <c r="C39" s="48"/>
      <c r="D39" s="49"/>
      <c r="E39" s="49"/>
      <c r="F39" s="308"/>
      <c r="G39" s="319">
        <f t="shared" si="0"/>
        <v>0</v>
      </c>
      <c r="H39" s="113"/>
      <c r="I39" s="49"/>
      <c r="J39" s="49"/>
      <c r="K39" s="308"/>
      <c r="L39" s="319">
        <f t="shared" si="1"/>
        <v>0</v>
      </c>
      <c r="M39" s="113"/>
      <c r="N39" s="49"/>
      <c r="O39" s="49"/>
      <c r="P39" s="308"/>
      <c r="Q39" s="319">
        <f t="shared" si="2"/>
        <v>0</v>
      </c>
      <c r="R39" s="113"/>
      <c r="S39" s="49"/>
      <c r="T39" s="49"/>
      <c r="U39" s="308"/>
      <c r="V39" s="319">
        <f t="shared" si="3"/>
        <v>0</v>
      </c>
      <c r="W39" s="113"/>
      <c r="X39" s="49"/>
      <c r="Y39" s="49"/>
      <c r="Z39" s="308"/>
      <c r="AA39" s="319">
        <f t="shared" si="4"/>
        <v>0</v>
      </c>
      <c r="AB39" s="113"/>
      <c r="AC39" s="49"/>
      <c r="AD39" s="49"/>
      <c r="AE39" s="308"/>
      <c r="AF39" s="319">
        <f t="shared" si="5"/>
        <v>0</v>
      </c>
      <c r="AG39" s="113"/>
      <c r="AH39" s="49"/>
      <c r="AI39" s="49"/>
      <c r="AJ39" s="308"/>
      <c r="AK39" s="319">
        <f t="shared" si="6"/>
        <v>0</v>
      </c>
      <c r="AL39" s="113"/>
      <c r="AM39" s="49"/>
      <c r="AN39" s="49"/>
      <c r="AO39" s="308"/>
      <c r="AP39" s="313">
        <f t="shared" si="7"/>
        <v>0</v>
      </c>
      <c r="AQ39" s="113"/>
      <c r="AR39" s="49"/>
      <c r="AS39" s="49"/>
      <c r="AT39" s="308"/>
      <c r="AU39" s="319">
        <f t="shared" si="8"/>
        <v>0</v>
      </c>
      <c r="AV39" s="323">
        <v>0</v>
      </c>
      <c r="AW39" s="315">
        <v>0</v>
      </c>
      <c r="AX39" s="315">
        <v>0</v>
      </c>
      <c r="AY39" s="326">
        <v>0</v>
      </c>
      <c r="AZ39" s="326">
        <v>0</v>
      </c>
      <c r="BA39" s="326">
        <v>0</v>
      </c>
      <c r="BB39" s="326">
        <v>0</v>
      </c>
      <c r="BC39" s="134">
        <v>0</v>
      </c>
      <c r="BD39" s="130">
        <v>35</v>
      </c>
      <c r="BE39" s="48"/>
      <c r="BF39" s="49"/>
      <c r="BG39" s="49"/>
      <c r="BH39" s="308"/>
      <c r="BI39" s="319">
        <f t="shared" si="9"/>
        <v>0</v>
      </c>
      <c r="BJ39" s="113"/>
      <c r="BK39" s="49"/>
      <c r="BL39" s="49"/>
      <c r="BM39" s="308"/>
      <c r="BN39" s="319">
        <f t="shared" si="10"/>
        <v>0</v>
      </c>
      <c r="BO39" s="113"/>
      <c r="BP39" s="49"/>
      <c r="BQ39" s="49"/>
      <c r="BR39" s="308"/>
      <c r="BS39" s="319">
        <f t="shared" si="11"/>
        <v>0</v>
      </c>
      <c r="BT39" s="113"/>
      <c r="BU39" s="49"/>
      <c r="BV39" s="49"/>
      <c r="BW39" s="308"/>
      <c r="BX39" s="319">
        <f t="shared" si="12"/>
        <v>0</v>
      </c>
      <c r="BY39" s="113"/>
      <c r="BZ39" s="49"/>
      <c r="CA39" s="49"/>
      <c r="CB39" s="308"/>
      <c r="CC39" s="319">
        <f t="shared" si="13"/>
        <v>0</v>
      </c>
      <c r="CD39" s="113"/>
      <c r="CE39" s="49"/>
      <c r="CF39" s="49"/>
      <c r="CG39" s="308"/>
      <c r="CH39" s="319">
        <f t="shared" si="14"/>
        <v>0</v>
      </c>
      <c r="CI39" s="113"/>
      <c r="CJ39" s="49"/>
      <c r="CK39" s="49"/>
      <c r="CL39" s="308"/>
      <c r="CM39" s="319">
        <f t="shared" si="15"/>
        <v>0</v>
      </c>
      <c r="CN39" s="113"/>
      <c r="CO39" s="49"/>
      <c r="CP39" s="49"/>
      <c r="CQ39" s="308"/>
      <c r="CR39" s="313">
        <f t="shared" si="16"/>
        <v>0</v>
      </c>
      <c r="CS39" s="113"/>
      <c r="CT39" s="49"/>
      <c r="CU39" s="49"/>
      <c r="CV39" s="308"/>
      <c r="CW39" s="319">
        <f t="shared" si="17"/>
        <v>0</v>
      </c>
      <c r="CX39" s="316">
        <v>0</v>
      </c>
      <c r="CY39" s="316">
        <v>0</v>
      </c>
      <c r="CZ39" s="325">
        <v>0</v>
      </c>
      <c r="DA39" s="325">
        <v>0</v>
      </c>
      <c r="DB39" s="325">
        <v>0</v>
      </c>
      <c r="DC39" s="325">
        <v>0</v>
      </c>
      <c r="DD39" s="325">
        <v>0</v>
      </c>
      <c r="DE39" s="135">
        <f t="shared" si="20"/>
        <v>0</v>
      </c>
      <c r="DF39" s="132">
        <v>35</v>
      </c>
      <c r="DG39" s="336">
        <f t="shared" si="18"/>
        <v>0</v>
      </c>
      <c r="DH39" s="338">
        <v>35</v>
      </c>
    </row>
    <row r="40" spans="1:112" ht="16.5" customHeight="1" thickBot="1" x14ac:dyDescent="0.3">
      <c r="A40" s="21">
        <v>36</v>
      </c>
      <c r="B40" s="282" t="s">
        <v>24</v>
      </c>
      <c r="C40" s="10"/>
      <c r="D40" s="11"/>
      <c r="E40" s="11"/>
      <c r="F40" s="203"/>
      <c r="G40" s="320">
        <f t="shared" si="0"/>
        <v>0</v>
      </c>
      <c r="H40" s="205"/>
      <c r="I40" s="11"/>
      <c r="J40" s="11"/>
      <c r="K40" s="203"/>
      <c r="L40" s="320">
        <f t="shared" si="1"/>
        <v>0</v>
      </c>
      <c r="M40" s="205"/>
      <c r="N40" s="11"/>
      <c r="O40" s="11"/>
      <c r="P40" s="203"/>
      <c r="Q40" s="320">
        <f t="shared" si="2"/>
        <v>0</v>
      </c>
      <c r="R40" s="205"/>
      <c r="S40" s="11"/>
      <c r="T40" s="11"/>
      <c r="U40" s="203"/>
      <c r="V40" s="320">
        <f t="shared" si="3"/>
        <v>0</v>
      </c>
      <c r="W40" s="205"/>
      <c r="X40" s="11"/>
      <c r="Y40" s="11"/>
      <c r="Z40" s="203"/>
      <c r="AA40" s="320">
        <f t="shared" si="4"/>
        <v>0</v>
      </c>
      <c r="AB40" s="205"/>
      <c r="AC40" s="11"/>
      <c r="AD40" s="11"/>
      <c r="AE40" s="203"/>
      <c r="AF40" s="320">
        <f t="shared" si="5"/>
        <v>0</v>
      </c>
      <c r="AG40" s="205"/>
      <c r="AH40" s="11"/>
      <c r="AI40" s="11"/>
      <c r="AJ40" s="203"/>
      <c r="AK40" s="320">
        <f t="shared" si="6"/>
        <v>0</v>
      </c>
      <c r="AL40" s="205"/>
      <c r="AM40" s="11"/>
      <c r="AN40" s="11"/>
      <c r="AO40" s="203"/>
      <c r="AP40" s="314">
        <f t="shared" si="7"/>
        <v>0</v>
      </c>
      <c r="AQ40" s="205"/>
      <c r="AR40" s="11"/>
      <c r="AS40" s="11"/>
      <c r="AT40" s="203"/>
      <c r="AU40" s="320">
        <f t="shared" si="8"/>
        <v>0</v>
      </c>
      <c r="AV40" s="323">
        <v>0</v>
      </c>
      <c r="AW40" s="315">
        <v>0</v>
      </c>
      <c r="AX40" s="315">
        <v>0</v>
      </c>
      <c r="AY40" s="326">
        <v>0</v>
      </c>
      <c r="AZ40" s="326">
        <v>0</v>
      </c>
      <c r="BA40" s="326">
        <v>0</v>
      </c>
      <c r="BB40" s="326">
        <v>0</v>
      </c>
      <c r="BC40" s="134">
        <v>0</v>
      </c>
      <c r="BD40" s="130">
        <v>36</v>
      </c>
      <c r="BE40" s="10"/>
      <c r="BF40" s="11"/>
      <c r="BG40" s="11"/>
      <c r="BH40" s="203"/>
      <c r="BI40" s="320">
        <f t="shared" si="9"/>
        <v>0</v>
      </c>
      <c r="BJ40" s="205"/>
      <c r="BK40" s="11"/>
      <c r="BL40" s="11"/>
      <c r="BM40" s="203"/>
      <c r="BN40" s="320">
        <f t="shared" si="10"/>
        <v>0</v>
      </c>
      <c r="BO40" s="205"/>
      <c r="BP40" s="11"/>
      <c r="BQ40" s="11"/>
      <c r="BR40" s="203"/>
      <c r="BS40" s="320">
        <f t="shared" si="11"/>
        <v>0</v>
      </c>
      <c r="BT40" s="205"/>
      <c r="BU40" s="11"/>
      <c r="BV40" s="11"/>
      <c r="BW40" s="203"/>
      <c r="BX40" s="320">
        <f t="shared" si="12"/>
        <v>0</v>
      </c>
      <c r="BY40" s="330"/>
      <c r="BZ40" s="328"/>
      <c r="CA40" s="328"/>
      <c r="CB40" s="331"/>
      <c r="CC40" s="320">
        <f t="shared" si="13"/>
        <v>0</v>
      </c>
      <c r="CD40" s="205"/>
      <c r="CE40" s="11"/>
      <c r="CF40" s="11"/>
      <c r="CG40" s="203"/>
      <c r="CH40" s="320">
        <f t="shared" si="14"/>
        <v>0</v>
      </c>
      <c r="CI40" s="205"/>
      <c r="CJ40" s="11"/>
      <c r="CK40" s="11"/>
      <c r="CL40" s="203"/>
      <c r="CM40" s="320">
        <f t="shared" si="15"/>
        <v>0</v>
      </c>
      <c r="CN40" s="205"/>
      <c r="CO40" s="11"/>
      <c r="CP40" s="11"/>
      <c r="CQ40" s="203"/>
      <c r="CR40" s="314">
        <f t="shared" si="16"/>
        <v>0</v>
      </c>
      <c r="CS40" s="205"/>
      <c r="CT40" s="11"/>
      <c r="CU40" s="11"/>
      <c r="CV40" s="203"/>
      <c r="CW40" s="320">
        <f t="shared" si="17"/>
        <v>0</v>
      </c>
      <c r="CX40" s="316">
        <v>0</v>
      </c>
      <c r="CY40" s="316">
        <v>0</v>
      </c>
      <c r="CZ40" s="325">
        <v>0</v>
      </c>
      <c r="DA40" s="325">
        <v>0</v>
      </c>
      <c r="DB40" s="325">
        <v>0</v>
      </c>
      <c r="DC40" s="325">
        <v>0</v>
      </c>
      <c r="DD40" s="325">
        <v>0</v>
      </c>
      <c r="DE40" s="135">
        <f t="shared" si="20"/>
        <v>0</v>
      </c>
      <c r="DF40" s="132">
        <v>36</v>
      </c>
      <c r="DG40" s="336">
        <f t="shared" si="18"/>
        <v>0</v>
      </c>
      <c r="DH40" s="338">
        <v>36</v>
      </c>
    </row>
  </sheetData>
  <sortState ref="B5:DG40">
    <sortCondition descending="1" ref="DG5:DG40"/>
  </sortState>
  <mergeCells count="62">
    <mergeCell ref="DE2:DE4"/>
    <mergeCell ref="DF2:DF4"/>
    <mergeCell ref="DG1:DG4"/>
    <mergeCell ref="DH1:DH4"/>
    <mergeCell ref="BC2:BC4"/>
    <mergeCell ref="BD2:BD4"/>
    <mergeCell ref="CX3:CX4"/>
    <mergeCell ref="CY3:CY4"/>
    <mergeCell ref="CZ3:CZ4"/>
    <mergeCell ref="BE4:BH4"/>
    <mergeCell ref="BJ4:BM4"/>
    <mergeCell ref="BO4:BR4"/>
    <mergeCell ref="BT4:BW4"/>
    <mergeCell ref="BY4:CB4"/>
    <mergeCell ref="CD4:CG4"/>
    <mergeCell ref="CI4:CL4"/>
    <mergeCell ref="CN4:CQ4"/>
    <mergeCell ref="CS4:CV4"/>
    <mergeCell ref="BE3:BI3"/>
    <mergeCell ref="BJ3:BN3"/>
    <mergeCell ref="W4:Z4"/>
    <mergeCell ref="AB4:AE4"/>
    <mergeCell ref="AG4:AJ4"/>
    <mergeCell ref="AL4:AO4"/>
    <mergeCell ref="AQ4:AT4"/>
    <mergeCell ref="AX3:AX4"/>
    <mergeCell ref="AY3:AY4"/>
    <mergeCell ref="AZ3:AZ4"/>
    <mergeCell ref="BA3:BA4"/>
    <mergeCell ref="BB3:BB4"/>
    <mergeCell ref="AG3:AK3"/>
    <mergeCell ref="AL3:AP3"/>
    <mergeCell ref="B1:B4"/>
    <mergeCell ref="A1:A4"/>
    <mergeCell ref="H4:K4"/>
    <mergeCell ref="M4:P4"/>
    <mergeCell ref="R4:U4"/>
    <mergeCell ref="C1:BD1"/>
    <mergeCell ref="C2:BB2"/>
    <mergeCell ref="AV3:AV4"/>
    <mergeCell ref="AW3:AW4"/>
    <mergeCell ref="C4:F4"/>
    <mergeCell ref="C3:G3"/>
    <mergeCell ref="H3:L3"/>
    <mergeCell ref="M3:Q3"/>
    <mergeCell ref="R3:V3"/>
    <mergeCell ref="BE2:DD2"/>
    <mergeCell ref="BE1:DF1"/>
    <mergeCell ref="BO3:BS3"/>
    <mergeCell ref="W3:AA3"/>
    <mergeCell ref="AB3:AF3"/>
    <mergeCell ref="DA3:DA4"/>
    <mergeCell ref="DB3:DB4"/>
    <mergeCell ref="DC3:DC4"/>
    <mergeCell ref="DD3:DD4"/>
    <mergeCell ref="BT3:BX3"/>
    <mergeCell ref="BY3:CC3"/>
    <mergeCell ref="CD3:CH3"/>
    <mergeCell ref="CI3:CM3"/>
    <mergeCell ref="CN3:CR3"/>
    <mergeCell ref="CS3:CW3"/>
    <mergeCell ref="AQ3:AU3"/>
  </mergeCells>
  <phoneticPr fontId="3" type="noConversion"/>
  <pageMargins left="0" right="0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0"/>
  <sheetViews>
    <sheetView zoomScaleNormal="100" workbookViewId="0">
      <selection activeCell="AM6" sqref="AM6"/>
    </sheetView>
  </sheetViews>
  <sheetFormatPr defaultColWidth="9.140625" defaultRowHeight="15" x14ac:dyDescent="0.25"/>
  <cols>
    <col min="1" max="1" width="3.7109375" style="36" customWidth="1"/>
    <col min="2" max="2" width="22.42578125" style="36" customWidth="1"/>
    <col min="3" max="17" width="3.5703125" style="36" customWidth="1"/>
    <col min="18" max="22" width="6" style="36" customWidth="1"/>
    <col min="23" max="23" width="8.140625" style="36" customWidth="1"/>
    <col min="24" max="24" width="6.140625" style="276" customWidth="1"/>
    <col min="25" max="30" width="3.5703125" style="36" customWidth="1"/>
    <col min="31" max="39" width="3.5703125" style="180" customWidth="1"/>
    <col min="40" max="43" width="5.85546875" style="180" customWidth="1"/>
    <col min="44" max="44" width="5.85546875" style="198" customWidth="1"/>
    <col min="45" max="45" width="8.140625" style="180" customWidth="1"/>
    <col min="46" max="46" width="6.28515625" style="180" customWidth="1"/>
    <col min="47" max="47" width="8.7109375" style="51" customWidth="1"/>
    <col min="48" max="48" width="6.85546875" style="51" customWidth="1"/>
    <col min="49" max="16384" width="9.140625" style="36"/>
  </cols>
  <sheetData>
    <row r="1" spans="1:48" ht="19.5" customHeight="1" thickBot="1" x14ac:dyDescent="0.3">
      <c r="A1" s="497" t="s">
        <v>46</v>
      </c>
      <c r="B1" s="517" t="s">
        <v>51</v>
      </c>
      <c r="C1" s="499" t="s">
        <v>165</v>
      </c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1"/>
      <c r="Y1" s="499" t="s">
        <v>166</v>
      </c>
      <c r="Z1" s="500"/>
      <c r="AA1" s="500"/>
      <c r="AB1" s="500"/>
      <c r="AC1" s="500"/>
      <c r="AD1" s="500"/>
      <c r="AE1" s="500"/>
      <c r="AF1" s="500"/>
      <c r="AG1" s="500"/>
      <c r="AH1" s="500"/>
      <c r="AI1" s="500"/>
      <c r="AJ1" s="500"/>
      <c r="AK1" s="500"/>
      <c r="AL1" s="500"/>
      <c r="AM1" s="500"/>
      <c r="AN1" s="500"/>
      <c r="AO1" s="500"/>
      <c r="AP1" s="500"/>
      <c r="AQ1" s="500"/>
      <c r="AR1" s="500"/>
      <c r="AS1" s="500"/>
      <c r="AT1" s="501"/>
      <c r="AU1" s="514" t="s">
        <v>44</v>
      </c>
      <c r="AV1" s="514" t="s">
        <v>50</v>
      </c>
    </row>
    <row r="2" spans="1:48" ht="19.5" customHeight="1" x14ac:dyDescent="0.25">
      <c r="A2" s="498"/>
      <c r="B2" s="518"/>
      <c r="C2" s="504" t="s">
        <v>28</v>
      </c>
      <c r="D2" s="505"/>
      <c r="E2" s="505"/>
      <c r="F2" s="509" t="s">
        <v>133</v>
      </c>
      <c r="G2" s="511"/>
      <c r="H2" s="511"/>
      <c r="I2" s="504" t="s">
        <v>127</v>
      </c>
      <c r="J2" s="505"/>
      <c r="K2" s="505"/>
      <c r="L2" s="509" t="s">
        <v>136</v>
      </c>
      <c r="M2" s="511"/>
      <c r="N2" s="519"/>
      <c r="O2" s="504" t="s">
        <v>33</v>
      </c>
      <c r="P2" s="505"/>
      <c r="Q2" s="505"/>
      <c r="R2" s="502" t="s">
        <v>131</v>
      </c>
      <c r="S2" s="502" t="s">
        <v>30</v>
      </c>
      <c r="T2" s="502" t="s">
        <v>88</v>
      </c>
      <c r="U2" s="502" t="s">
        <v>89</v>
      </c>
      <c r="V2" s="502" t="s">
        <v>56</v>
      </c>
      <c r="W2" s="502" t="s">
        <v>49</v>
      </c>
      <c r="X2" s="502" t="s">
        <v>32</v>
      </c>
      <c r="Y2" s="504" t="s">
        <v>28</v>
      </c>
      <c r="Z2" s="505"/>
      <c r="AA2" s="505"/>
      <c r="AB2" s="509" t="s">
        <v>133</v>
      </c>
      <c r="AC2" s="511"/>
      <c r="AD2" s="511"/>
      <c r="AE2" s="504" t="s">
        <v>127</v>
      </c>
      <c r="AF2" s="505"/>
      <c r="AG2" s="505"/>
      <c r="AH2" s="509" t="s">
        <v>136</v>
      </c>
      <c r="AI2" s="511"/>
      <c r="AJ2" s="519"/>
      <c r="AK2" s="504" t="s">
        <v>33</v>
      </c>
      <c r="AL2" s="505"/>
      <c r="AM2" s="505"/>
      <c r="AN2" s="502" t="s">
        <v>131</v>
      </c>
      <c r="AO2" s="502" t="s">
        <v>30</v>
      </c>
      <c r="AP2" s="502" t="s">
        <v>88</v>
      </c>
      <c r="AQ2" s="502" t="s">
        <v>89</v>
      </c>
      <c r="AR2" s="502" t="s">
        <v>56</v>
      </c>
      <c r="AS2" s="502" t="s">
        <v>49</v>
      </c>
      <c r="AT2" s="509" t="s">
        <v>32</v>
      </c>
      <c r="AU2" s="515"/>
      <c r="AV2" s="515"/>
    </row>
    <row r="3" spans="1:48" ht="45" customHeight="1" thickBot="1" x14ac:dyDescent="0.3">
      <c r="A3" s="498"/>
      <c r="B3" s="518"/>
      <c r="C3" s="506"/>
      <c r="D3" s="507"/>
      <c r="E3" s="507"/>
      <c r="F3" s="512"/>
      <c r="G3" s="513"/>
      <c r="H3" s="513"/>
      <c r="I3" s="506"/>
      <c r="J3" s="507"/>
      <c r="K3" s="507"/>
      <c r="L3" s="512"/>
      <c r="M3" s="513"/>
      <c r="N3" s="520"/>
      <c r="O3" s="506"/>
      <c r="P3" s="507"/>
      <c r="Q3" s="507"/>
      <c r="R3" s="508"/>
      <c r="S3" s="508"/>
      <c r="T3" s="508"/>
      <c r="U3" s="508"/>
      <c r="V3" s="508"/>
      <c r="W3" s="508"/>
      <c r="X3" s="503"/>
      <c r="Y3" s="506"/>
      <c r="Z3" s="507"/>
      <c r="AA3" s="507"/>
      <c r="AB3" s="512"/>
      <c r="AC3" s="513"/>
      <c r="AD3" s="513"/>
      <c r="AE3" s="506"/>
      <c r="AF3" s="507"/>
      <c r="AG3" s="507"/>
      <c r="AH3" s="512"/>
      <c r="AI3" s="513"/>
      <c r="AJ3" s="520"/>
      <c r="AK3" s="506"/>
      <c r="AL3" s="507"/>
      <c r="AM3" s="507"/>
      <c r="AN3" s="508"/>
      <c r="AO3" s="508"/>
      <c r="AP3" s="508"/>
      <c r="AQ3" s="503"/>
      <c r="AR3" s="508"/>
      <c r="AS3" s="503"/>
      <c r="AT3" s="510"/>
      <c r="AU3" s="516"/>
      <c r="AV3" s="516"/>
    </row>
    <row r="4" spans="1:48" ht="15" customHeight="1" x14ac:dyDescent="0.25">
      <c r="A4" s="277">
        <v>1</v>
      </c>
      <c r="B4" s="194" t="s">
        <v>0</v>
      </c>
      <c r="C4" s="168">
        <v>140</v>
      </c>
      <c r="D4" s="169">
        <v>137</v>
      </c>
      <c r="E4" s="170">
        <v>134</v>
      </c>
      <c r="F4" s="168">
        <v>150</v>
      </c>
      <c r="G4" s="191">
        <v>134</v>
      </c>
      <c r="H4" s="283">
        <v>130</v>
      </c>
      <c r="I4" s="168">
        <v>146</v>
      </c>
      <c r="J4" s="191">
        <v>134</v>
      </c>
      <c r="K4" s="283">
        <v>128</v>
      </c>
      <c r="L4" s="168">
        <v>150</v>
      </c>
      <c r="M4" s="169">
        <v>146</v>
      </c>
      <c r="N4" s="170">
        <v>130</v>
      </c>
      <c r="O4" s="168">
        <v>137</v>
      </c>
      <c r="P4" s="169">
        <v>132</v>
      </c>
      <c r="Q4" s="170">
        <v>128</v>
      </c>
      <c r="R4" s="173">
        <v>450</v>
      </c>
      <c r="S4" s="173">
        <v>420</v>
      </c>
      <c r="T4" s="173">
        <v>210</v>
      </c>
      <c r="U4" s="159">
        <v>225</v>
      </c>
      <c r="V4" s="159">
        <v>450</v>
      </c>
      <c r="W4" s="233">
        <f t="shared" ref="W4:W40" si="0">C4+D4+E4+F4+G4+H4+I4+J4+K4+L4+M4+N4+O4+P4+Q4+R4+S4+T4+U4+V4</f>
        <v>3811</v>
      </c>
      <c r="X4" s="273">
        <v>1</v>
      </c>
      <c r="Y4" s="267">
        <v>150</v>
      </c>
      <c r="Z4" s="268">
        <v>132</v>
      </c>
      <c r="AA4" s="269">
        <v>113</v>
      </c>
      <c r="AB4" s="267">
        <v>150</v>
      </c>
      <c r="AC4" s="270">
        <v>137</v>
      </c>
      <c r="AD4" s="271">
        <v>132</v>
      </c>
      <c r="AE4" s="168">
        <v>150</v>
      </c>
      <c r="AF4" s="191">
        <v>146</v>
      </c>
      <c r="AG4" s="283">
        <v>126</v>
      </c>
      <c r="AH4" s="168">
        <v>140</v>
      </c>
      <c r="AI4" s="169">
        <v>137</v>
      </c>
      <c r="AJ4" s="170">
        <v>111</v>
      </c>
      <c r="AK4" s="267">
        <v>143</v>
      </c>
      <c r="AL4" s="268">
        <v>132</v>
      </c>
      <c r="AM4" s="269">
        <v>128</v>
      </c>
      <c r="AN4" s="287">
        <v>420</v>
      </c>
      <c r="AO4" s="287">
        <v>330</v>
      </c>
      <c r="AP4" s="288">
        <v>210</v>
      </c>
      <c r="AQ4" s="159">
        <v>225</v>
      </c>
      <c r="AR4" s="290">
        <v>420</v>
      </c>
      <c r="AS4" s="294">
        <f t="shared" ref="AS4:AS40" si="1">Y4+Z4+AA4+AB4+AC4+AD4+AE4+AF4+AG4+AH4+AI4+AJ4+AK4+AL4+AM4+AN4+AO4+AP4+AQ4+AR4</f>
        <v>3632</v>
      </c>
      <c r="AT4" s="294">
        <v>1</v>
      </c>
      <c r="AU4" s="299">
        <f t="shared" ref="AU4:AU40" si="2">W4+AS4</f>
        <v>7443</v>
      </c>
      <c r="AV4" s="296">
        <v>1</v>
      </c>
    </row>
    <row r="5" spans="1:48" ht="15" customHeight="1" x14ac:dyDescent="0.25">
      <c r="A5" s="277">
        <v>2</v>
      </c>
      <c r="B5" s="23" t="s">
        <v>2</v>
      </c>
      <c r="C5" s="5">
        <v>150</v>
      </c>
      <c r="D5" s="3">
        <v>116</v>
      </c>
      <c r="E5" s="6">
        <v>103</v>
      </c>
      <c r="F5" s="5">
        <v>146</v>
      </c>
      <c r="G5" s="106">
        <v>120</v>
      </c>
      <c r="H5" s="127">
        <v>115</v>
      </c>
      <c r="I5" s="5">
        <v>143</v>
      </c>
      <c r="J5" s="106">
        <v>130</v>
      </c>
      <c r="K5" s="127">
        <v>107</v>
      </c>
      <c r="L5" s="5">
        <v>109</v>
      </c>
      <c r="M5" s="3">
        <v>106</v>
      </c>
      <c r="N5" s="6">
        <v>93</v>
      </c>
      <c r="O5" s="5">
        <v>140</v>
      </c>
      <c r="P5" s="3">
        <v>134</v>
      </c>
      <c r="Q5" s="6">
        <v>107</v>
      </c>
      <c r="R5" s="8">
        <v>230</v>
      </c>
      <c r="S5" s="8">
        <v>450</v>
      </c>
      <c r="T5" s="8">
        <v>225</v>
      </c>
      <c r="U5" s="8">
        <v>210</v>
      </c>
      <c r="V5" s="8">
        <v>330</v>
      </c>
      <c r="W5" s="272">
        <f t="shared" si="0"/>
        <v>3264</v>
      </c>
      <c r="X5" s="122">
        <v>2</v>
      </c>
      <c r="Y5" s="5">
        <v>143</v>
      </c>
      <c r="Z5" s="3">
        <v>137</v>
      </c>
      <c r="AA5" s="6">
        <v>115</v>
      </c>
      <c r="AB5" s="5">
        <v>143</v>
      </c>
      <c r="AC5" s="106">
        <v>134</v>
      </c>
      <c r="AD5" s="127">
        <v>124</v>
      </c>
      <c r="AE5" s="5">
        <v>122</v>
      </c>
      <c r="AF5" s="106">
        <v>111</v>
      </c>
      <c r="AG5" s="127">
        <v>99</v>
      </c>
      <c r="AH5" s="5">
        <v>150</v>
      </c>
      <c r="AI5" s="3">
        <v>143</v>
      </c>
      <c r="AJ5" s="6">
        <v>115</v>
      </c>
      <c r="AK5" s="5">
        <v>146</v>
      </c>
      <c r="AL5" s="3">
        <v>126</v>
      </c>
      <c r="AM5" s="6">
        <v>101</v>
      </c>
      <c r="AN5" s="8">
        <v>270</v>
      </c>
      <c r="AO5" s="8">
        <v>390</v>
      </c>
      <c r="AP5" s="140">
        <v>225</v>
      </c>
      <c r="AQ5" s="8">
        <v>210</v>
      </c>
      <c r="AR5" s="291">
        <v>290</v>
      </c>
      <c r="AS5" s="156">
        <f t="shared" si="1"/>
        <v>3294</v>
      </c>
      <c r="AT5" s="156">
        <v>2</v>
      </c>
      <c r="AU5" s="300">
        <f t="shared" si="2"/>
        <v>6558</v>
      </c>
      <c r="AV5" s="297">
        <v>2</v>
      </c>
    </row>
    <row r="6" spans="1:48" ht="15" customHeight="1" x14ac:dyDescent="0.25">
      <c r="A6" s="277">
        <v>3</v>
      </c>
      <c r="B6" s="23" t="s">
        <v>6</v>
      </c>
      <c r="C6" s="61">
        <v>146</v>
      </c>
      <c r="D6" s="62">
        <v>120</v>
      </c>
      <c r="E6" s="64">
        <v>105</v>
      </c>
      <c r="F6" s="61">
        <v>137</v>
      </c>
      <c r="G6" s="188">
        <v>118</v>
      </c>
      <c r="H6" s="284">
        <v>112</v>
      </c>
      <c r="I6" s="61">
        <v>115</v>
      </c>
      <c r="J6" s="188">
        <v>96</v>
      </c>
      <c r="K6" s="284">
        <v>91</v>
      </c>
      <c r="L6" s="61">
        <v>132</v>
      </c>
      <c r="M6" s="62">
        <v>128</v>
      </c>
      <c r="N6" s="64">
        <v>126</v>
      </c>
      <c r="O6" s="61">
        <v>118</v>
      </c>
      <c r="P6" s="62">
        <v>86</v>
      </c>
      <c r="Q6" s="64"/>
      <c r="R6" s="63">
        <v>360</v>
      </c>
      <c r="S6" s="63">
        <v>250</v>
      </c>
      <c r="T6" s="63">
        <v>145</v>
      </c>
      <c r="U6" s="8">
        <v>180</v>
      </c>
      <c r="V6" s="8">
        <v>390</v>
      </c>
      <c r="W6" s="272">
        <f t="shared" si="0"/>
        <v>2955</v>
      </c>
      <c r="X6" s="122">
        <v>3</v>
      </c>
      <c r="Y6" s="29">
        <v>146</v>
      </c>
      <c r="Z6" s="30">
        <v>130</v>
      </c>
      <c r="AA6" s="263">
        <v>128</v>
      </c>
      <c r="AB6" s="29">
        <v>128</v>
      </c>
      <c r="AC6" s="262">
        <v>126</v>
      </c>
      <c r="AD6" s="264">
        <v>103</v>
      </c>
      <c r="AE6" s="61">
        <v>143</v>
      </c>
      <c r="AF6" s="188">
        <v>134</v>
      </c>
      <c r="AG6" s="284">
        <v>100</v>
      </c>
      <c r="AH6" s="61">
        <v>112</v>
      </c>
      <c r="AI6" s="62">
        <v>106</v>
      </c>
      <c r="AJ6" s="64">
        <v>89</v>
      </c>
      <c r="AK6" s="29">
        <v>122</v>
      </c>
      <c r="AL6" s="30">
        <v>120</v>
      </c>
      <c r="AM6" s="263">
        <v>97</v>
      </c>
      <c r="AN6" s="31">
        <v>390</v>
      </c>
      <c r="AO6" s="31">
        <v>310</v>
      </c>
      <c r="AP6" s="289">
        <v>145</v>
      </c>
      <c r="AQ6" s="8">
        <v>180</v>
      </c>
      <c r="AR6" s="291">
        <v>360</v>
      </c>
      <c r="AS6" s="156">
        <f t="shared" si="1"/>
        <v>3169</v>
      </c>
      <c r="AT6" s="156">
        <v>3</v>
      </c>
      <c r="AU6" s="300">
        <f t="shared" si="2"/>
        <v>6124</v>
      </c>
      <c r="AV6" s="297">
        <v>3</v>
      </c>
    </row>
    <row r="7" spans="1:48" ht="15" customHeight="1" x14ac:dyDescent="0.25">
      <c r="A7" s="277">
        <v>4</v>
      </c>
      <c r="B7" s="23" t="s">
        <v>15</v>
      </c>
      <c r="C7" s="5">
        <v>124</v>
      </c>
      <c r="D7" s="3">
        <v>110</v>
      </c>
      <c r="E7" s="6">
        <v>100</v>
      </c>
      <c r="F7" s="5">
        <v>140</v>
      </c>
      <c r="G7" s="106">
        <v>91</v>
      </c>
      <c r="H7" s="127">
        <v>62</v>
      </c>
      <c r="I7" s="5">
        <v>140</v>
      </c>
      <c r="J7" s="106">
        <v>99</v>
      </c>
      <c r="K7" s="127">
        <v>92</v>
      </c>
      <c r="L7" s="5">
        <v>85</v>
      </c>
      <c r="M7" s="3">
        <v>55</v>
      </c>
      <c r="N7" s="6">
        <v>51</v>
      </c>
      <c r="O7" s="5">
        <v>143</v>
      </c>
      <c r="P7" s="3">
        <v>114</v>
      </c>
      <c r="Q7" s="6">
        <v>113</v>
      </c>
      <c r="R7" s="8">
        <v>210</v>
      </c>
      <c r="S7" s="8">
        <v>390</v>
      </c>
      <c r="T7" s="8">
        <v>195</v>
      </c>
      <c r="U7" s="8">
        <v>110</v>
      </c>
      <c r="V7" s="8">
        <v>420</v>
      </c>
      <c r="W7" s="272">
        <f t="shared" si="0"/>
        <v>2844</v>
      </c>
      <c r="X7" s="274">
        <v>4</v>
      </c>
      <c r="Y7" s="5">
        <v>140</v>
      </c>
      <c r="Z7" s="3">
        <v>110</v>
      </c>
      <c r="AA7" s="6">
        <v>108</v>
      </c>
      <c r="AB7" s="5">
        <v>146</v>
      </c>
      <c r="AC7" s="106">
        <v>105</v>
      </c>
      <c r="AD7" s="127">
        <v>90</v>
      </c>
      <c r="AE7" s="5">
        <v>130</v>
      </c>
      <c r="AF7" s="106">
        <v>109</v>
      </c>
      <c r="AG7" s="127">
        <v>107</v>
      </c>
      <c r="AH7" s="5">
        <v>110</v>
      </c>
      <c r="AI7" s="3">
        <v>98</v>
      </c>
      <c r="AJ7" s="6">
        <v>97</v>
      </c>
      <c r="AK7" s="5">
        <v>140</v>
      </c>
      <c r="AL7" s="3">
        <v>118</v>
      </c>
      <c r="AM7" s="6">
        <v>115</v>
      </c>
      <c r="AN7" s="8">
        <v>250</v>
      </c>
      <c r="AO7" s="8">
        <v>420</v>
      </c>
      <c r="AP7" s="140">
        <v>195</v>
      </c>
      <c r="AQ7" s="8">
        <v>110</v>
      </c>
      <c r="AR7" s="291">
        <v>450</v>
      </c>
      <c r="AS7" s="156">
        <f t="shared" si="1"/>
        <v>3148</v>
      </c>
      <c r="AT7" s="156">
        <v>4</v>
      </c>
      <c r="AU7" s="300">
        <f t="shared" si="2"/>
        <v>5992</v>
      </c>
      <c r="AV7" s="297">
        <v>4</v>
      </c>
    </row>
    <row r="8" spans="1:48" ht="15" customHeight="1" x14ac:dyDescent="0.25">
      <c r="A8" s="277">
        <v>5</v>
      </c>
      <c r="B8" s="23" t="s">
        <v>16</v>
      </c>
      <c r="C8" s="5">
        <v>126</v>
      </c>
      <c r="D8" s="3">
        <v>101</v>
      </c>
      <c r="E8" s="6"/>
      <c r="F8" s="5">
        <v>103</v>
      </c>
      <c r="G8" s="106">
        <v>99</v>
      </c>
      <c r="H8" s="127">
        <v>59</v>
      </c>
      <c r="I8" s="5">
        <v>103</v>
      </c>
      <c r="J8" s="106">
        <v>98</v>
      </c>
      <c r="K8" s="127">
        <v>97</v>
      </c>
      <c r="L8" s="5">
        <v>114</v>
      </c>
      <c r="M8" s="3">
        <v>110</v>
      </c>
      <c r="N8" s="6">
        <v>101</v>
      </c>
      <c r="O8" s="5">
        <v>109</v>
      </c>
      <c r="P8" s="3">
        <v>94</v>
      </c>
      <c r="Q8" s="6">
        <v>90</v>
      </c>
      <c r="R8" s="8">
        <v>330</v>
      </c>
      <c r="S8" s="8">
        <v>200</v>
      </c>
      <c r="T8" s="8">
        <v>110</v>
      </c>
      <c r="U8" s="8">
        <v>165</v>
      </c>
      <c r="V8" s="8">
        <v>360</v>
      </c>
      <c r="W8" s="272">
        <f t="shared" si="0"/>
        <v>2569</v>
      </c>
      <c r="X8" s="122">
        <v>8</v>
      </c>
      <c r="Y8" s="5">
        <v>124</v>
      </c>
      <c r="Z8" s="3">
        <v>112</v>
      </c>
      <c r="AA8" s="6">
        <v>109</v>
      </c>
      <c r="AB8" s="5">
        <v>114</v>
      </c>
      <c r="AC8" s="106">
        <v>111</v>
      </c>
      <c r="AD8" s="127">
        <v>79</v>
      </c>
      <c r="AE8" s="5">
        <v>128</v>
      </c>
      <c r="AF8" s="106">
        <v>116</v>
      </c>
      <c r="AG8" s="127">
        <v>115</v>
      </c>
      <c r="AH8" s="5">
        <v>134</v>
      </c>
      <c r="AI8" s="3">
        <v>91</v>
      </c>
      <c r="AJ8" s="6">
        <v>67</v>
      </c>
      <c r="AK8" s="5">
        <v>137</v>
      </c>
      <c r="AL8" s="3">
        <v>114</v>
      </c>
      <c r="AM8" s="6">
        <v>112</v>
      </c>
      <c r="AN8" s="8">
        <v>200</v>
      </c>
      <c r="AO8" s="8">
        <v>450</v>
      </c>
      <c r="AP8" s="140">
        <v>110</v>
      </c>
      <c r="AQ8" s="8">
        <v>165</v>
      </c>
      <c r="AR8" s="291">
        <v>250</v>
      </c>
      <c r="AS8" s="156">
        <f t="shared" si="1"/>
        <v>2838</v>
      </c>
      <c r="AT8" s="156">
        <v>6</v>
      </c>
      <c r="AU8" s="300">
        <f t="shared" si="2"/>
        <v>5407</v>
      </c>
      <c r="AV8" s="297">
        <v>5</v>
      </c>
    </row>
    <row r="9" spans="1:48" ht="15" customHeight="1" x14ac:dyDescent="0.25">
      <c r="A9" s="277">
        <v>6</v>
      </c>
      <c r="B9" s="23" t="s">
        <v>14</v>
      </c>
      <c r="C9" s="5">
        <v>132</v>
      </c>
      <c r="D9" s="3">
        <v>87</v>
      </c>
      <c r="E9" s="6">
        <v>76</v>
      </c>
      <c r="F9" s="5">
        <v>143</v>
      </c>
      <c r="G9" s="106">
        <v>132</v>
      </c>
      <c r="H9" s="127">
        <v>116</v>
      </c>
      <c r="I9" s="5">
        <v>122</v>
      </c>
      <c r="J9" s="106">
        <v>116</v>
      </c>
      <c r="K9" s="127">
        <v>54</v>
      </c>
      <c r="L9" s="5">
        <v>140</v>
      </c>
      <c r="M9" s="3">
        <v>104</v>
      </c>
      <c r="N9" s="6">
        <v>80</v>
      </c>
      <c r="O9" s="5">
        <v>120</v>
      </c>
      <c r="P9" s="3">
        <v>116</v>
      </c>
      <c r="Q9" s="6"/>
      <c r="R9" s="8">
        <v>420</v>
      </c>
      <c r="S9" s="8">
        <v>270</v>
      </c>
      <c r="T9" s="8">
        <v>95</v>
      </c>
      <c r="U9" s="8">
        <v>145</v>
      </c>
      <c r="V9" s="8">
        <v>230</v>
      </c>
      <c r="W9" s="272">
        <f t="shared" si="0"/>
        <v>2698</v>
      </c>
      <c r="X9" s="122">
        <v>5</v>
      </c>
      <c r="Y9" s="5">
        <v>134</v>
      </c>
      <c r="Z9" s="3">
        <v>120</v>
      </c>
      <c r="AA9" s="6">
        <v>97</v>
      </c>
      <c r="AB9" s="5">
        <v>116</v>
      </c>
      <c r="AC9" s="106">
        <v>99</v>
      </c>
      <c r="AD9" s="127">
        <v>92</v>
      </c>
      <c r="AE9" s="5">
        <v>140</v>
      </c>
      <c r="AF9" s="106">
        <v>114</v>
      </c>
      <c r="AG9" s="127">
        <v>87</v>
      </c>
      <c r="AH9" s="5">
        <v>116</v>
      </c>
      <c r="AI9" s="3">
        <v>108</v>
      </c>
      <c r="AJ9" s="6">
        <v>86</v>
      </c>
      <c r="AK9" s="5">
        <v>116</v>
      </c>
      <c r="AL9" s="3">
        <v>109</v>
      </c>
      <c r="AM9" s="6">
        <v>84</v>
      </c>
      <c r="AN9" s="8">
        <v>220</v>
      </c>
      <c r="AO9" s="8">
        <v>290</v>
      </c>
      <c r="AP9" s="140">
        <v>95</v>
      </c>
      <c r="AQ9" s="8">
        <v>145</v>
      </c>
      <c r="AR9" s="291">
        <v>230</v>
      </c>
      <c r="AS9" s="156">
        <f t="shared" si="1"/>
        <v>2598</v>
      </c>
      <c r="AT9" s="156">
        <v>8</v>
      </c>
      <c r="AU9" s="300">
        <f t="shared" si="2"/>
        <v>5296</v>
      </c>
      <c r="AV9" s="297">
        <v>6</v>
      </c>
    </row>
    <row r="10" spans="1:48" ht="15" customHeight="1" x14ac:dyDescent="0.25">
      <c r="A10" s="277">
        <v>7</v>
      </c>
      <c r="B10" s="23" t="s">
        <v>1</v>
      </c>
      <c r="C10" s="32">
        <v>113</v>
      </c>
      <c r="D10" s="33">
        <v>106</v>
      </c>
      <c r="E10" s="34">
        <v>73</v>
      </c>
      <c r="F10" s="32">
        <v>75</v>
      </c>
      <c r="G10" s="105">
        <v>73</v>
      </c>
      <c r="H10" s="160">
        <v>68</v>
      </c>
      <c r="I10" s="32">
        <v>113</v>
      </c>
      <c r="J10" s="105">
        <v>101</v>
      </c>
      <c r="K10" s="160">
        <v>94</v>
      </c>
      <c r="L10" s="32">
        <v>94</v>
      </c>
      <c r="M10" s="33">
        <v>77</v>
      </c>
      <c r="N10" s="34">
        <v>47</v>
      </c>
      <c r="O10" s="32">
        <v>105</v>
      </c>
      <c r="P10" s="33">
        <v>103</v>
      </c>
      <c r="Q10" s="34">
        <v>91</v>
      </c>
      <c r="R10" s="35">
        <v>270</v>
      </c>
      <c r="S10" s="35">
        <v>290</v>
      </c>
      <c r="T10" s="35">
        <v>155</v>
      </c>
      <c r="U10" s="8">
        <v>115</v>
      </c>
      <c r="V10" s="8">
        <v>200</v>
      </c>
      <c r="W10" s="272">
        <f t="shared" si="0"/>
        <v>2363</v>
      </c>
      <c r="X10" s="122">
        <v>11</v>
      </c>
      <c r="Y10" s="32">
        <v>118</v>
      </c>
      <c r="Z10" s="33">
        <v>92</v>
      </c>
      <c r="AA10" s="34">
        <v>90</v>
      </c>
      <c r="AB10" s="32">
        <v>120</v>
      </c>
      <c r="AC10" s="105">
        <v>106</v>
      </c>
      <c r="AD10" s="160">
        <v>102</v>
      </c>
      <c r="AE10" s="32">
        <v>112</v>
      </c>
      <c r="AF10" s="105">
        <v>105</v>
      </c>
      <c r="AG10" s="160">
        <v>103</v>
      </c>
      <c r="AH10" s="32">
        <v>100</v>
      </c>
      <c r="AI10" s="33">
        <v>93</v>
      </c>
      <c r="AJ10" s="34">
        <v>90</v>
      </c>
      <c r="AK10" s="32">
        <v>134</v>
      </c>
      <c r="AL10" s="33">
        <v>113</v>
      </c>
      <c r="AM10" s="34">
        <v>107</v>
      </c>
      <c r="AN10" s="35">
        <v>330</v>
      </c>
      <c r="AO10" s="35">
        <v>360</v>
      </c>
      <c r="AP10" s="152">
        <v>155</v>
      </c>
      <c r="AQ10" s="8">
        <v>115</v>
      </c>
      <c r="AR10" s="291">
        <v>330</v>
      </c>
      <c r="AS10" s="156">
        <f t="shared" si="1"/>
        <v>2875</v>
      </c>
      <c r="AT10" s="156">
        <v>5</v>
      </c>
      <c r="AU10" s="300">
        <f t="shared" si="2"/>
        <v>5238</v>
      </c>
      <c r="AV10" s="297">
        <v>7</v>
      </c>
    </row>
    <row r="11" spans="1:48" ht="15" customHeight="1" x14ac:dyDescent="0.25">
      <c r="A11" s="277">
        <v>8</v>
      </c>
      <c r="B11" s="23" t="s">
        <v>25</v>
      </c>
      <c r="C11" s="5">
        <v>111</v>
      </c>
      <c r="D11" s="3">
        <v>104</v>
      </c>
      <c r="E11" s="6">
        <v>84</v>
      </c>
      <c r="F11" s="5">
        <v>110</v>
      </c>
      <c r="G11" s="106">
        <v>107</v>
      </c>
      <c r="H11" s="127">
        <v>88</v>
      </c>
      <c r="I11" s="5">
        <v>114</v>
      </c>
      <c r="J11" s="106">
        <v>89</v>
      </c>
      <c r="K11" s="127">
        <v>79</v>
      </c>
      <c r="L11" s="5">
        <v>116</v>
      </c>
      <c r="M11" s="3">
        <v>109</v>
      </c>
      <c r="N11" s="6">
        <v>98</v>
      </c>
      <c r="O11" s="5">
        <v>110</v>
      </c>
      <c r="P11" s="3">
        <v>98</v>
      </c>
      <c r="Q11" s="6">
        <v>53</v>
      </c>
      <c r="R11" s="8">
        <v>250</v>
      </c>
      <c r="S11" s="8">
        <v>330</v>
      </c>
      <c r="T11" s="8">
        <v>125</v>
      </c>
      <c r="U11" s="8">
        <v>195</v>
      </c>
      <c r="V11" s="8">
        <v>210</v>
      </c>
      <c r="W11" s="272">
        <f t="shared" si="0"/>
        <v>2580</v>
      </c>
      <c r="X11" s="274">
        <v>7</v>
      </c>
      <c r="Y11" s="5">
        <v>106</v>
      </c>
      <c r="Z11" s="3">
        <v>102</v>
      </c>
      <c r="AA11" s="6">
        <v>88</v>
      </c>
      <c r="AB11" s="5">
        <v>140</v>
      </c>
      <c r="AC11" s="106">
        <v>109</v>
      </c>
      <c r="AD11" s="127">
        <v>100</v>
      </c>
      <c r="AE11" s="5">
        <v>118</v>
      </c>
      <c r="AF11" s="106">
        <v>108</v>
      </c>
      <c r="AG11" s="127">
        <v>76</v>
      </c>
      <c r="AH11" s="5">
        <v>132</v>
      </c>
      <c r="AI11" s="3">
        <v>115</v>
      </c>
      <c r="AJ11" s="6">
        <v>107</v>
      </c>
      <c r="AK11" s="5">
        <v>111</v>
      </c>
      <c r="AL11" s="3">
        <v>104</v>
      </c>
      <c r="AM11" s="6"/>
      <c r="AN11" s="8">
        <v>360</v>
      </c>
      <c r="AO11" s="8">
        <v>230</v>
      </c>
      <c r="AP11" s="140">
        <v>125</v>
      </c>
      <c r="AQ11" s="8">
        <v>195</v>
      </c>
      <c r="AR11" s="291">
        <v>202</v>
      </c>
      <c r="AS11" s="156">
        <f t="shared" si="1"/>
        <v>2628</v>
      </c>
      <c r="AT11" s="156">
        <v>7</v>
      </c>
      <c r="AU11" s="300">
        <f t="shared" si="2"/>
        <v>5208</v>
      </c>
      <c r="AV11" s="297">
        <v>8</v>
      </c>
    </row>
    <row r="12" spans="1:48" ht="15" customHeight="1" x14ac:dyDescent="0.25">
      <c r="A12" s="277">
        <v>9</v>
      </c>
      <c r="B12" s="23" t="s">
        <v>17</v>
      </c>
      <c r="C12" s="5">
        <v>122</v>
      </c>
      <c r="D12" s="3">
        <v>118</v>
      </c>
      <c r="E12" s="6">
        <v>70</v>
      </c>
      <c r="F12" s="5">
        <v>128</v>
      </c>
      <c r="G12" s="106">
        <v>96</v>
      </c>
      <c r="H12" s="127">
        <v>79</v>
      </c>
      <c r="I12" s="5">
        <v>137</v>
      </c>
      <c r="J12" s="106">
        <v>65</v>
      </c>
      <c r="K12" s="127">
        <v>62</v>
      </c>
      <c r="L12" s="5">
        <v>143</v>
      </c>
      <c r="M12" s="3">
        <v>137</v>
      </c>
      <c r="N12" s="6">
        <v>106</v>
      </c>
      <c r="O12" s="5">
        <v>146</v>
      </c>
      <c r="P12" s="3"/>
      <c r="Q12" s="6"/>
      <c r="R12" s="8">
        <v>310</v>
      </c>
      <c r="S12" s="8">
        <v>220</v>
      </c>
      <c r="T12" s="8"/>
      <c r="U12" s="8">
        <v>125</v>
      </c>
      <c r="V12" s="8">
        <v>310</v>
      </c>
      <c r="W12" s="272">
        <f t="shared" si="0"/>
        <v>2374</v>
      </c>
      <c r="X12" s="274">
        <v>10</v>
      </c>
      <c r="Y12" s="5">
        <v>122</v>
      </c>
      <c r="Z12" s="3">
        <v>98</v>
      </c>
      <c r="AA12" s="6"/>
      <c r="AB12" s="5">
        <v>132</v>
      </c>
      <c r="AC12" s="106">
        <v>113</v>
      </c>
      <c r="AD12" s="127">
        <v>76</v>
      </c>
      <c r="AE12" s="5">
        <v>132</v>
      </c>
      <c r="AF12" s="106">
        <v>82</v>
      </c>
      <c r="AG12" s="127">
        <v>73</v>
      </c>
      <c r="AH12" s="5">
        <v>146</v>
      </c>
      <c r="AI12" s="3">
        <v>109</v>
      </c>
      <c r="AJ12" s="6">
        <v>104</v>
      </c>
      <c r="AK12" s="5">
        <v>130</v>
      </c>
      <c r="AL12" s="3">
        <v>87</v>
      </c>
      <c r="AM12" s="6"/>
      <c r="AN12" s="8">
        <v>450</v>
      </c>
      <c r="AO12" s="8">
        <v>250</v>
      </c>
      <c r="AP12" s="140"/>
      <c r="AQ12" s="8">
        <v>125</v>
      </c>
      <c r="AR12" s="291">
        <v>310</v>
      </c>
      <c r="AS12" s="156">
        <f t="shared" si="1"/>
        <v>2539</v>
      </c>
      <c r="AT12" s="156">
        <v>9</v>
      </c>
      <c r="AU12" s="300">
        <f t="shared" si="2"/>
        <v>4913</v>
      </c>
      <c r="AV12" s="297">
        <v>9</v>
      </c>
    </row>
    <row r="13" spans="1:48" ht="15" customHeight="1" x14ac:dyDescent="0.25">
      <c r="A13" s="277">
        <v>10</v>
      </c>
      <c r="B13" s="23" t="s">
        <v>5</v>
      </c>
      <c r="C13" s="5">
        <v>94</v>
      </c>
      <c r="D13" s="3">
        <v>91</v>
      </c>
      <c r="E13" s="6">
        <v>90</v>
      </c>
      <c r="F13" s="5">
        <v>78</v>
      </c>
      <c r="G13" s="106">
        <v>69</v>
      </c>
      <c r="H13" s="127">
        <v>67</v>
      </c>
      <c r="I13" s="5">
        <v>109</v>
      </c>
      <c r="J13" s="106">
        <v>102</v>
      </c>
      <c r="K13" s="127">
        <v>93</v>
      </c>
      <c r="L13" s="5">
        <v>112</v>
      </c>
      <c r="M13" s="3">
        <v>70</v>
      </c>
      <c r="N13" s="6">
        <v>62</v>
      </c>
      <c r="O13" s="5">
        <v>111</v>
      </c>
      <c r="P13" s="3">
        <v>101</v>
      </c>
      <c r="Q13" s="6">
        <v>97</v>
      </c>
      <c r="R13" s="8">
        <v>200</v>
      </c>
      <c r="S13" s="8">
        <v>310</v>
      </c>
      <c r="T13" s="8">
        <v>115</v>
      </c>
      <c r="U13" s="8">
        <v>155</v>
      </c>
      <c r="V13" s="8">
        <v>290</v>
      </c>
      <c r="W13" s="272">
        <f t="shared" si="0"/>
        <v>2416</v>
      </c>
      <c r="X13" s="122">
        <v>9</v>
      </c>
      <c r="Y13" s="5">
        <v>126</v>
      </c>
      <c r="Z13" s="3">
        <v>116</v>
      </c>
      <c r="AA13" s="6">
        <v>91</v>
      </c>
      <c r="AB13" s="5">
        <v>107</v>
      </c>
      <c r="AC13" s="106">
        <v>93</v>
      </c>
      <c r="AD13" s="127">
        <v>50.5</v>
      </c>
      <c r="AE13" s="5">
        <v>79</v>
      </c>
      <c r="AF13" s="106">
        <v>78</v>
      </c>
      <c r="AG13" s="127">
        <v>45</v>
      </c>
      <c r="AH13" s="5">
        <v>128</v>
      </c>
      <c r="AI13" s="3">
        <v>122</v>
      </c>
      <c r="AJ13" s="6">
        <v>79</v>
      </c>
      <c r="AK13" s="5">
        <v>47.5</v>
      </c>
      <c r="AL13" s="3"/>
      <c r="AM13" s="6"/>
      <c r="AN13" s="8">
        <v>290</v>
      </c>
      <c r="AO13" s="8">
        <v>210</v>
      </c>
      <c r="AP13" s="140">
        <v>115</v>
      </c>
      <c r="AQ13" s="8">
        <v>155</v>
      </c>
      <c r="AR13" s="291">
        <v>220</v>
      </c>
      <c r="AS13" s="156">
        <f t="shared" si="1"/>
        <v>2152</v>
      </c>
      <c r="AT13" s="156">
        <v>10</v>
      </c>
      <c r="AU13" s="300">
        <f t="shared" si="2"/>
        <v>4568</v>
      </c>
      <c r="AV13" s="297">
        <v>10</v>
      </c>
    </row>
    <row r="14" spans="1:48" ht="15" customHeight="1" x14ac:dyDescent="0.25">
      <c r="A14" s="277">
        <v>11</v>
      </c>
      <c r="B14" s="23" t="s">
        <v>11</v>
      </c>
      <c r="C14" s="5">
        <v>108</v>
      </c>
      <c r="D14" s="3">
        <v>98</v>
      </c>
      <c r="E14" s="6">
        <v>88</v>
      </c>
      <c r="F14" s="5">
        <v>113</v>
      </c>
      <c r="G14" s="106">
        <v>97</v>
      </c>
      <c r="H14" s="127">
        <v>94</v>
      </c>
      <c r="I14" s="5">
        <v>126</v>
      </c>
      <c r="J14" s="106">
        <v>112</v>
      </c>
      <c r="K14" s="127">
        <v>90</v>
      </c>
      <c r="L14" s="5">
        <v>137</v>
      </c>
      <c r="M14" s="3">
        <v>113</v>
      </c>
      <c r="N14" s="6">
        <v>102</v>
      </c>
      <c r="O14" s="5">
        <v>122</v>
      </c>
      <c r="P14" s="3">
        <v>115</v>
      </c>
      <c r="Q14" s="6">
        <v>93</v>
      </c>
      <c r="R14" s="8">
        <v>290</v>
      </c>
      <c r="S14" s="8">
        <v>360</v>
      </c>
      <c r="T14" s="8">
        <v>180</v>
      </c>
      <c r="U14" s="8"/>
      <c r="V14" s="8">
        <v>190</v>
      </c>
      <c r="W14" s="272">
        <f t="shared" si="0"/>
        <v>2628</v>
      </c>
      <c r="X14" s="122">
        <v>6</v>
      </c>
      <c r="Y14" s="5">
        <v>84</v>
      </c>
      <c r="Z14" s="3">
        <v>55.5</v>
      </c>
      <c r="AA14" s="6"/>
      <c r="AB14" s="5">
        <v>54</v>
      </c>
      <c r="AC14" s="106"/>
      <c r="AD14" s="127"/>
      <c r="AE14" s="5">
        <v>104</v>
      </c>
      <c r="AF14" s="106">
        <v>72</v>
      </c>
      <c r="AG14" s="127">
        <v>68.5</v>
      </c>
      <c r="AH14" s="5">
        <v>62</v>
      </c>
      <c r="AI14" s="3"/>
      <c r="AJ14" s="6"/>
      <c r="AK14" s="5">
        <v>92</v>
      </c>
      <c r="AL14" s="3">
        <v>75</v>
      </c>
      <c r="AM14" s="6"/>
      <c r="AN14" s="8"/>
      <c r="AO14" s="8">
        <v>270</v>
      </c>
      <c r="AP14" s="140">
        <v>180</v>
      </c>
      <c r="AQ14" s="8"/>
      <c r="AR14" s="291">
        <v>390</v>
      </c>
      <c r="AS14" s="156">
        <f t="shared" si="1"/>
        <v>1507</v>
      </c>
      <c r="AT14" s="156">
        <v>13</v>
      </c>
      <c r="AU14" s="300">
        <f t="shared" si="2"/>
        <v>4135</v>
      </c>
      <c r="AV14" s="297">
        <v>11</v>
      </c>
    </row>
    <row r="15" spans="1:48" ht="15" customHeight="1" x14ac:dyDescent="0.25">
      <c r="A15" s="277">
        <v>12</v>
      </c>
      <c r="B15" s="23" t="s">
        <v>22</v>
      </c>
      <c r="C15" s="5">
        <v>112</v>
      </c>
      <c r="D15" s="3">
        <v>102</v>
      </c>
      <c r="E15" s="6">
        <v>81</v>
      </c>
      <c r="F15" s="5">
        <v>114</v>
      </c>
      <c r="G15" s="106">
        <v>61</v>
      </c>
      <c r="H15" s="127">
        <v>55</v>
      </c>
      <c r="I15" s="5">
        <v>88</v>
      </c>
      <c r="J15" s="106">
        <v>86</v>
      </c>
      <c r="K15" s="127">
        <v>85</v>
      </c>
      <c r="L15" s="5">
        <v>92</v>
      </c>
      <c r="M15" s="3">
        <v>59</v>
      </c>
      <c r="N15" s="6">
        <v>46</v>
      </c>
      <c r="O15" s="5">
        <v>99</v>
      </c>
      <c r="P15" s="3">
        <v>96</v>
      </c>
      <c r="Q15" s="6"/>
      <c r="R15" s="8">
        <v>150</v>
      </c>
      <c r="S15" s="8">
        <v>230</v>
      </c>
      <c r="T15" s="8">
        <v>67.5</v>
      </c>
      <c r="U15" s="8">
        <v>135</v>
      </c>
      <c r="V15" s="8">
        <v>270</v>
      </c>
      <c r="W15" s="272">
        <f t="shared" si="0"/>
        <v>2028.5</v>
      </c>
      <c r="X15" s="274">
        <v>13</v>
      </c>
      <c r="Y15" s="5">
        <v>99</v>
      </c>
      <c r="Z15" s="3">
        <v>94</v>
      </c>
      <c r="AA15" s="6"/>
      <c r="AB15" s="5">
        <v>115</v>
      </c>
      <c r="AC15" s="106"/>
      <c r="AD15" s="127"/>
      <c r="AE15" s="5">
        <v>101</v>
      </c>
      <c r="AF15" s="106"/>
      <c r="AG15" s="127"/>
      <c r="AH15" s="5">
        <v>120</v>
      </c>
      <c r="AI15" s="3"/>
      <c r="AJ15" s="6"/>
      <c r="AK15" s="5">
        <v>90</v>
      </c>
      <c r="AL15" s="3"/>
      <c r="AM15" s="6"/>
      <c r="AN15" s="8"/>
      <c r="AO15" s="8"/>
      <c r="AP15" s="140">
        <v>67.5</v>
      </c>
      <c r="AQ15" s="8">
        <v>135</v>
      </c>
      <c r="AR15" s="291"/>
      <c r="AS15" s="156">
        <f t="shared" si="1"/>
        <v>821.5</v>
      </c>
      <c r="AT15" s="156">
        <v>17</v>
      </c>
      <c r="AU15" s="300">
        <f t="shared" si="2"/>
        <v>2850</v>
      </c>
      <c r="AV15" s="297">
        <v>12</v>
      </c>
    </row>
    <row r="16" spans="1:48" ht="15" customHeight="1" x14ac:dyDescent="0.25">
      <c r="A16" s="277">
        <v>13</v>
      </c>
      <c r="B16" s="279" t="s">
        <v>10</v>
      </c>
      <c r="C16" s="5">
        <v>93</v>
      </c>
      <c r="D16" s="3">
        <v>92</v>
      </c>
      <c r="E16" s="6"/>
      <c r="F16" s="5">
        <v>106</v>
      </c>
      <c r="G16" s="106">
        <v>72</v>
      </c>
      <c r="H16" s="127">
        <v>50</v>
      </c>
      <c r="I16" s="5">
        <v>48</v>
      </c>
      <c r="J16" s="106">
        <v>47</v>
      </c>
      <c r="K16" s="127">
        <v>43</v>
      </c>
      <c r="L16" s="5">
        <v>96</v>
      </c>
      <c r="M16" s="3">
        <v>88</v>
      </c>
      <c r="N16" s="6">
        <v>65</v>
      </c>
      <c r="O16" s="5"/>
      <c r="P16" s="3"/>
      <c r="Q16" s="6"/>
      <c r="R16" s="8">
        <v>190</v>
      </c>
      <c r="S16" s="8">
        <v>160</v>
      </c>
      <c r="T16" s="8">
        <v>100</v>
      </c>
      <c r="U16" s="8"/>
      <c r="V16" s="8"/>
      <c r="W16" s="272">
        <f t="shared" si="0"/>
        <v>1250</v>
      </c>
      <c r="X16" s="122">
        <v>15</v>
      </c>
      <c r="Y16" s="5">
        <v>83</v>
      </c>
      <c r="Z16" s="3"/>
      <c r="AA16" s="6"/>
      <c r="AB16" s="5">
        <v>104</v>
      </c>
      <c r="AC16" s="106">
        <v>85</v>
      </c>
      <c r="AD16" s="127">
        <v>82</v>
      </c>
      <c r="AE16" s="5">
        <v>92</v>
      </c>
      <c r="AF16" s="106">
        <v>67</v>
      </c>
      <c r="AG16" s="127">
        <v>65</v>
      </c>
      <c r="AH16" s="5">
        <v>88</v>
      </c>
      <c r="AI16" s="3">
        <v>82</v>
      </c>
      <c r="AJ16" s="6">
        <v>77</v>
      </c>
      <c r="AK16" s="5">
        <v>89</v>
      </c>
      <c r="AL16" s="3"/>
      <c r="AM16" s="6"/>
      <c r="AN16" s="8">
        <v>310</v>
      </c>
      <c r="AO16" s="8">
        <v>200</v>
      </c>
      <c r="AP16" s="140">
        <v>100</v>
      </c>
      <c r="AQ16" s="8"/>
      <c r="AR16" s="291"/>
      <c r="AS16" s="156">
        <f t="shared" si="1"/>
        <v>1524</v>
      </c>
      <c r="AT16" s="156">
        <v>12</v>
      </c>
      <c r="AU16" s="300">
        <f t="shared" si="2"/>
        <v>2774</v>
      </c>
      <c r="AV16" s="297">
        <v>13</v>
      </c>
    </row>
    <row r="17" spans="1:48" ht="15" customHeight="1" x14ac:dyDescent="0.25">
      <c r="A17" s="277">
        <v>14</v>
      </c>
      <c r="B17" s="25" t="s">
        <v>9</v>
      </c>
      <c r="C17" s="52">
        <v>128</v>
      </c>
      <c r="D17" s="15">
        <v>114</v>
      </c>
      <c r="E17" s="53"/>
      <c r="F17" s="52">
        <v>95</v>
      </c>
      <c r="G17" s="193">
        <v>92</v>
      </c>
      <c r="H17" s="285">
        <v>74</v>
      </c>
      <c r="I17" s="52">
        <v>105</v>
      </c>
      <c r="J17" s="193">
        <v>104</v>
      </c>
      <c r="K17" s="285">
        <v>72</v>
      </c>
      <c r="L17" s="52">
        <v>120</v>
      </c>
      <c r="M17" s="15">
        <v>100</v>
      </c>
      <c r="N17" s="53">
        <v>91</v>
      </c>
      <c r="O17" s="5">
        <v>100</v>
      </c>
      <c r="P17" s="3"/>
      <c r="Q17" s="6"/>
      <c r="R17" s="8">
        <v>390</v>
      </c>
      <c r="S17" s="8">
        <v>180</v>
      </c>
      <c r="T17" s="8">
        <v>82.5</v>
      </c>
      <c r="U17" s="8"/>
      <c r="V17" s="8">
        <v>220</v>
      </c>
      <c r="W17" s="272">
        <f t="shared" si="0"/>
        <v>2067.5</v>
      </c>
      <c r="X17" s="122">
        <v>12</v>
      </c>
      <c r="Y17" s="5">
        <v>55.5</v>
      </c>
      <c r="Z17" s="3"/>
      <c r="AA17" s="6"/>
      <c r="AB17" s="5">
        <v>67</v>
      </c>
      <c r="AC17" s="106">
        <v>54</v>
      </c>
      <c r="AD17" s="127"/>
      <c r="AE17" s="5">
        <v>68.5</v>
      </c>
      <c r="AF17" s="106">
        <v>42.5</v>
      </c>
      <c r="AG17" s="127"/>
      <c r="AH17" s="5">
        <v>64</v>
      </c>
      <c r="AI17" s="3">
        <v>62</v>
      </c>
      <c r="AJ17" s="6"/>
      <c r="AK17" s="5">
        <v>75</v>
      </c>
      <c r="AL17" s="3"/>
      <c r="AM17" s="6"/>
      <c r="AN17" s="8"/>
      <c r="AO17" s="8"/>
      <c r="AP17" s="140">
        <v>82.5</v>
      </c>
      <c r="AQ17" s="8"/>
      <c r="AR17" s="291"/>
      <c r="AS17" s="156">
        <f t="shared" si="1"/>
        <v>571</v>
      </c>
      <c r="AT17" s="156">
        <v>18</v>
      </c>
      <c r="AU17" s="300">
        <f t="shared" si="2"/>
        <v>2638.5</v>
      </c>
      <c r="AV17" s="297">
        <v>14</v>
      </c>
    </row>
    <row r="18" spans="1:48" ht="15" customHeight="1" x14ac:dyDescent="0.25">
      <c r="A18" s="277">
        <v>15</v>
      </c>
      <c r="B18" s="23" t="s">
        <v>8</v>
      </c>
      <c r="C18" s="61"/>
      <c r="D18" s="62"/>
      <c r="E18" s="64"/>
      <c r="F18" s="61">
        <v>81</v>
      </c>
      <c r="G18" s="188">
        <v>80</v>
      </c>
      <c r="H18" s="284">
        <v>71</v>
      </c>
      <c r="I18" s="61">
        <v>111</v>
      </c>
      <c r="J18" s="188"/>
      <c r="K18" s="284"/>
      <c r="L18" s="61">
        <v>79</v>
      </c>
      <c r="M18" s="62">
        <v>68</v>
      </c>
      <c r="N18" s="64">
        <v>56</v>
      </c>
      <c r="O18" s="61">
        <v>95</v>
      </c>
      <c r="P18" s="62">
        <v>87</v>
      </c>
      <c r="Q18" s="64"/>
      <c r="R18" s="63">
        <v>180</v>
      </c>
      <c r="S18" s="63">
        <v>140</v>
      </c>
      <c r="T18" s="63">
        <v>82.5</v>
      </c>
      <c r="U18" s="8"/>
      <c r="V18" s="8">
        <v>125</v>
      </c>
      <c r="W18" s="272">
        <f t="shared" si="0"/>
        <v>1255.5</v>
      </c>
      <c r="X18" s="122">
        <v>14</v>
      </c>
      <c r="Y18" s="29">
        <v>101</v>
      </c>
      <c r="Z18" s="30"/>
      <c r="AA18" s="263"/>
      <c r="AB18" s="29">
        <v>118</v>
      </c>
      <c r="AC18" s="262"/>
      <c r="AD18" s="264"/>
      <c r="AE18" s="61">
        <v>124</v>
      </c>
      <c r="AF18" s="188">
        <v>98</v>
      </c>
      <c r="AG18" s="284"/>
      <c r="AH18" s="61">
        <v>102</v>
      </c>
      <c r="AI18" s="62"/>
      <c r="AJ18" s="64"/>
      <c r="AK18" s="29">
        <v>108</v>
      </c>
      <c r="AL18" s="30">
        <v>82</v>
      </c>
      <c r="AM18" s="263"/>
      <c r="AN18" s="31"/>
      <c r="AO18" s="31"/>
      <c r="AP18" s="289">
        <v>82.5</v>
      </c>
      <c r="AQ18" s="8"/>
      <c r="AR18" s="291">
        <v>105</v>
      </c>
      <c r="AS18" s="156">
        <f t="shared" si="1"/>
        <v>920.5</v>
      </c>
      <c r="AT18" s="156">
        <v>15</v>
      </c>
      <c r="AU18" s="300">
        <f t="shared" si="2"/>
        <v>2176</v>
      </c>
      <c r="AV18" s="297">
        <v>15</v>
      </c>
    </row>
    <row r="19" spans="1:48" ht="15" customHeight="1" x14ac:dyDescent="0.25">
      <c r="A19" s="277">
        <v>16</v>
      </c>
      <c r="B19" s="23" t="s">
        <v>24</v>
      </c>
      <c r="C19" s="5">
        <v>68</v>
      </c>
      <c r="D19" s="3"/>
      <c r="E19" s="6"/>
      <c r="F19" s="5"/>
      <c r="G19" s="106"/>
      <c r="H19" s="127"/>
      <c r="I19" s="5"/>
      <c r="J19" s="106"/>
      <c r="K19" s="127"/>
      <c r="L19" s="5"/>
      <c r="M19" s="3"/>
      <c r="N19" s="6"/>
      <c r="O19" s="5"/>
      <c r="P19" s="3"/>
      <c r="Q19" s="6"/>
      <c r="R19" s="8"/>
      <c r="S19" s="8"/>
      <c r="T19" s="8">
        <v>105</v>
      </c>
      <c r="U19" s="8"/>
      <c r="V19" s="8"/>
      <c r="W19" s="272">
        <f t="shared" si="0"/>
        <v>173</v>
      </c>
      <c r="X19" s="122">
        <v>27</v>
      </c>
      <c r="Y19" s="5">
        <v>95</v>
      </c>
      <c r="Z19" s="3">
        <v>46.5</v>
      </c>
      <c r="AA19" s="6"/>
      <c r="AB19" s="5">
        <v>98</v>
      </c>
      <c r="AC19" s="106">
        <v>89</v>
      </c>
      <c r="AD19" s="127">
        <v>66</v>
      </c>
      <c r="AE19" s="5">
        <v>120</v>
      </c>
      <c r="AF19" s="106">
        <v>93</v>
      </c>
      <c r="AG19" s="127">
        <v>45</v>
      </c>
      <c r="AH19" s="5">
        <v>130</v>
      </c>
      <c r="AI19" s="3">
        <v>101</v>
      </c>
      <c r="AJ19" s="6">
        <v>72</v>
      </c>
      <c r="AK19" s="5">
        <v>103</v>
      </c>
      <c r="AL19" s="3">
        <v>102</v>
      </c>
      <c r="AM19" s="6">
        <v>47.5</v>
      </c>
      <c r="AN19" s="8">
        <v>230</v>
      </c>
      <c r="AO19" s="8"/>
      <c r="AP19" s="140">
        <v>105</v>
      </c>
      <c r="AQ19" s="8"/>
      <c r="AR19" s="291"/>
      <c r="AS19" s="156">
        <f t="shared" si="1"/>
        <v>1543</v>
      </c>
      <c r="AT19" s="156">
        <v>11</v>
      </c>
      <c r="AU19" s="300">
        <f t="shared" si="2"/>
        <v>1716</v>
      </c>
      <c r="AV19" s="297">
        <v>16</v>
      </c>
    </row>
    <row r="20" spans="1:48" ht="15" customHeight="1" x14ac:dyDescent="0.25">
      <c r="A20" s="277">
        <v>17</v>
      </c>
      <c r="B20" s="23" t="s">
        <v>12</v>
      </c>
      <c r="C20" s="5"/>
      <c r="D20" s="3"/>
      <c r="E20" s="6"/>
      <c r="F20" s="5"/>
      <c r="G20" s="106"/>
      <c r="H20" s="127"/>
      <c r="I20" s="5">
        <v>108</v>
      </c>
      <c r="J20" s="106">
        <v>74</v>
      </c>
      <c r="K20" s="127">
        <v>71</v>
      </c>
      <c r="L20" s="5"/>
      <c r="M20" s="3"/>
      <c r="N20" s="6"/>
      <c r="O20" s="5">
        <v>92</v>
      </c>
      <c r="P20" s="3"/>
      <c r="Q20" s="6"/>
      <c r="R20" s="8"/>
      <c r="S20" s="8">
        <v>190</v>
      </c>
      <c r="T20" s="8"/>
      <c r="U20" s="8"/>
      <c r="V20" s="8"/>
      <c r="W20" s="272">
        <f t="shared" si="0"/>
        <v>535</v>
      </c>
      <c r="X20" s="122">
        <v>20</v>
      </c>
      <c r="Y20" s="5"/>
      <c r="Z20" s="3"/>
      <c r="AA20" s="6"/>
      <c r="AB20" s="5"/>
      <c r="AC20" s="106"/>
      <c r="AD20" s="127"/>
      <c r="AE20" s="5">
        <v>110</v>
      </c>
      <c r="AF20" s="106">
        <v>88</v>
      </c>
      <c r="AG20" s="127">
        <v>62</v>
      </c>
      <c r="AH20" s="5"/>
      <c r="AI20" s="3"/>
      <c r="AJ20" s="6"/>
      <c r="AK20" s="5">
        <v>110</v>
      </c>
      <c r="AL20" s="3">
        <v>98</v>
      </c>
      <c r="AM20" s="6"/>
      <c r="AN20" s="8"/>
      <c r="AO20" s="8">
        <v>220</v>
      </c>
      <c r="AP20" s="140"/>
      <c r="AQ20" s="8"/>
      <c r="AR20" s="291">
        <v>200</v>
      </c>
      <c r="AS20" s="156">
        <f t="shared" si="1"/>
        <v>888</v>
      </c>
      <c r="AT20" s="156">
        <v>16</v>
      </c>
      <c r="AU20" s="300">
        <f t="shared" si="2"/>
        <v>1423</v>
      </c>
      <c r="AV20" s="297">
        <v>17</v>
      </c>
    </row>
    <row r="21" spans="1:48" ht="15" customHeight="1" x14ac:dyDescent="0.25">
      <c r="A21" s="277">
        <v>18</v>
      </c>
      <c r="B21" s="23" t="s">
        <v>3</v>
      </c>
      <c r="C21" s="5"/>
      <c r="D21" s="3"/>
      <c r="E21" s="6"/>
      <c r="F21" s="5">
        <v>109</v>
      </c>
      <c r="G21" s="106">
        <v>100</v>
      </c>
      <c r="H21" s="127">
        <v>87</v>
      </c>
      <c r="I21" s="5">
        <v>132</v>
      </c>
      <c r="J21" s="106">
        <v>83</v>
      </c>
      <c r="K21" s="127"/>
      <c r="L21" s="5">
        <v>118</v>
      </c>
      <c r="M21" s="3">
        <v>97</v>
      </c>
      <c r="N21" s="6">
        <v>83</v>
      </c>
      <c r="O21" s="5">
        <v>130</v>
      </c>
      <c r="P21" s="3">
        <v>89</v>
      </c>
      <c r="Q21" s="6"/>
      <c r="R21" s="8"/>
      <c r="S21" s="8"/>
      <c r="T21" s="8"/>
      <c r="U21" s="8"/>
      <c r="V21" s="8"/>
      <c r="W21" s="272">
        <f t="shared" si="0"/>
        <v>1028</v>
      </c>
      <c r="X21" s="122">
        <v>17</v>
      </c>
      <c r="Y21" s="5"/>
      <c r="Z21" s="3"/>
      <c r="AA21" s="6"/>
      <c r="AB21" s="5">
        <v>71</v>
      </c>
      <c r="AC21" s="106"/>
      <c r="AD21" s="127"/>
      <c r="AE21" s="5">
        <v>89</v>
      </c>
      <c r="AF21" s="106"/>
      <c r="AG21" s="127"/>
      <c r="AH21" s="5">
        <v>118</v>
      </c>
      <c r="AI21" s="3"/>
      <c r="AJ21" s="6"/>
      <c r="AK21" s="5">
        <v>86</v>
      </c>
      <c r="AL21" s="3"/>
      <c r="AM21" s="6"/>
      <c r="AN21" s="8"/>
      <c r="AO21" s="8"/>
      <c r="AP21" s="140"/>
      <c r="AQ21" s="8"/>
      <c r="AR21" s="291"/>
      <c r="AS21" s="156">
        <f t="shared" si="1"/>
        <v>364</v>
      </c>
      <c r="AT21" s="156">
        <v>20</v>
      </c>
      <c r="AU21" s="300">
        <f t="shared" si="2"/>
        <v>1392</v>
      </c>
      <c r="AV21" s="297">
        <v>18</v>
      </c>
    </row>
    <row r="22" spans="1:48" ht="15" customHeight="1" x14ac:dyDescent="0.25">
      <c r="A22" s="277">
        <v>19</v>
      </c>
      <c r="B22" s="280" t="s">
        <v>31</v>
      </c>
      <c r="C22" s="61"/>
      <c r="D22" s="62"/>
      <c r="E22" s="64"/>
      <c r="F22" s="61"/>
      <c r="G22" s="188"/>
      <c r="H22" s="284"/>
      <c r="I22" s="61"/>
      <c r="J22" s="188"/>
      <c r="K22" s="284"/>
      <c r="L22" s="61"/>
      <c r="M22" s="62"/>
      <c r="N22" s="64"/>
      <c r="O22" s="61"/>
      <c r="P22" s="62"/>
      <c r="Q22" s="64"/>
      <c r="R22" s="63"/>
      <c r="S22" s="63"/>
      <c r="T22" s="63"/>
      <c r="U22" s="8"/>
      <c r="V22" s="8"/>
      <c r="W22" s="272">
        <f t="shared" si="0"/>
        <v>0</v>
      </c>
      <c r="X22" s="274">
        <v>34</v>
      </c>
      <c r="Y22" s="29"/>
      <c r="Z22" s="30"/>
      <c r="AA22" s="263"/>
      <c r="AB22" s="29">
        <v>95</v>
      </c>
      <c r="AC22" s="262">
        <v>94</v>
      </c>
      <c r="AD22" s="264">
        <v>69</v>
      </c>
      <c r="AE22" s="61">
        <v>103</v>
      </c>
      <c r="AF22" s="188">
        <v>91</v>
      </c>
      <c r="AG22" s="284"/>
      <c r="AH22" s="61">
        <v>94</v>
      </c>
      <c r="AI22" s="62">
        <v>70</v>
      </c>
      <c r="AJ22" s="64">
        <v>65</v>
      </c>
      <c r="AK22" s="29">
        <v>99</v>
      </c>
      <c r="AL22" s="30">
        <v>96</v>
      </c>
      <c r="AM22" s="263"/>
      <c r="AN22" s="31">
        <v>210</v>
      </c>
      <c r="AO22" s="31"/>
      <c r="AP22" s="289"/>
      <c r="AQ22" s="8"/>
      <c r="AR22" s="291">
        <v>105</v>
      </c>
      <c r="AS22" s="156">
        <f t="shared" si="1"/>
        <v>1191</v>
      </c>
      <c r="AT22" s="156">
        <v>14</v>
      </c>
      <c r="AU22" s="300">
        <f t="shared" si="2"/>
        <v>1191</v>
      </c>
      <c r="AV22" s="297">
        <v>19</v>
      </c>
    </row>
    <row r="23" spans="1:48" ht="15" customHeight="1" x14ac:dyDescent="0.25">
      <c r="A23" s="277">
        <v>20</v>
      </c>
      <c r="B23" s="23" t="s">
        <v>26</v>
      </c>
      <c r="C23" s="5">
        <v>115</v>
      </c>
      <c r="D23" s="3">
        <v>62</v>
      </c>
      <c r="E23" s="6"/>
      <c r="F23" s="5">
        <v>63</v>
      </c>
      <c r="G23" s="106">
        <v>54</v>
      </c>
      <c r="H23" s="127">
        <v>45</v>
      </c>
      <c r="I23" s="5">
        <v>110</v>
      </c>
      <c r="J23" s="106">
        <v>42</v>
      </c>
      <c r="K23" s="127"/>
      <c r="L23" s="5">
        <v>69</v>
      </c>
      <c r="M23" s="3">
        <v>57</v>
      </c>
      <c r="N23" s="6">
        <v>44</v>
      </c>
      <c r="O23" s="5">
        <v>108</v>
      </c>
      <c r="P23" s="3"/>
      <c r="Q23" s="6"/>
      <c r="R23" s="8">
        <v>160</v>
      </c>
      <c r="S23" s="8">
        <v>113</v>
      </c>
      <c r="T23" s="8"/>
      <c r="U23" s="8"/>
      <c r="V23" s="8"/>
      <c r="W23" s="272">
        <f t="shared" si="0"/>
        <v>1042</v>
      </c>
      <c r="X23" s="274">
        <v>16</v>
      </c>
      <c r="Y23" s="5"/>
      <c r="Z23" s="3"/>
      <c r="AA23" s="6"/>
      <c r="AB23" s="5">
        <v>75</v>
      </c>
      <c r="AC23" s="106"/>
      <c r="AD23" s="127"/>
      <c r="AE23" s="5"/>
      <c r="AF23" s="106"/>
      <c r="AG23" s="127"/>
      <c r="AH23" s="5">
        <v>74</v>
      </c>
      <c r="AI23" s="3"/>
      <c r="AJ23" s="6"/>
      <c r="AK23" s="5"/>
      <c r="AL23" s="3"/>
      <c r="AM23" s="6"/>
      <c r="AN23" s="8"/>
      <c r="AO23" s="8"/>
      <c r="AP23" s="140"/>
      <c r="AQ23" s="8"/>
      <c r="AR23" s="291"/>
      <c r="AS23" s="156">
        <f t="shared" si="1"/>
        <v>149</v>
      </c>
      <c r="AT23" s="156">
        <v>25</v>
      </c>
      <c r="AU23" s="300">
        <f t="shared" si="2"/>
        <v>1191</v>
      </c>
      <c r="AV23" s="297">
        <v>20</v>
      </c>
    </row>
    <row r="24" spans="1:48" ht="15" customHeight="1" x14ac:dyDescent="0.25">
      <c r="A24" s="277">
        <v>21</v>
      </c>
      <c r="B24" s="227" t="s">
        <v>21</v>
      </c>
      <c r="C24" s="52"/>
      <c r="D24" s="15"/>
      <c r="E24" s="53"/>
      <c r="F24" s="52">
        <v>77</v>
      </c>
      <c r="G24" s="193">
        <v>53</v>
      </c>
      <c r="H24" s="285">
        <v>52</v>
      </c>
      <c r="I24" s="52">
        <v>80</v>
      </c>
      <c r="J24" s="193"/>
      <c r="K24" s="285"/>
      <c r="L24" s="52">
        <v>82</v>
      </c>
      <c r="M24" s="15">
        <v>78</v>
      </c>
      <c r="N24" s="53">
        <v>60</v>
      </c>
      <c r="O24" s="52"/>
      <c r="P24" s="15"/>
      <c r="Q24" s="53"/>
      <c r="R24" s="80">
        <v>170</v>
      </c>
      <c r="S24" s="80">
        <v>50</v>
      </c>
      <c r="T24" s="80"/>
      <c r="U24" s="80"/>
      <c r="V24" s="80"/>
      <c r="W24" s="272">
        <f t="shared" si="0"/>
        <v>702</v>
      </c>
      <c r="X24" s="122">
        <v>18</v>
      </c>
      <c r="Y24" s="57"/>
      <c r="Z24" s="56"/>
      <c r="AA24" s="58"/>
      <c r="AB24" s="57">
        <v>80</v>
      </c>
      <c r="AC24" s="265">
        <v>78</v>
      </c>
      <c r="AD24" s="266"/>
      <c r="AE24" s="52">
        <v>56</v>
      </c>
      <c r="AF24" s="193"/>
      <c r="AG24" s="285"/>
      <c r="AH24" s="52">
        <v>84</v>
      </c>
      <c r="AI24" s="15">
        <v>66</v>
      </c>
      <c r="AJ24" s="53"/>
      <c r="AK24" s="18"/>
      <c r="AL24" s="16"/>
      <c r="AM24" s="19"/>
      <c r="AN24" s="206"/>
      <c r="AO24" s="206"/>
      <c r="AP24" s="286"/>
      <c r="AQ24" s="206"/>
      <c r="AR24" s="292"/>
      <c r="AS24" s="156">
        <f t="shared" si="1"/>
        <v>364</v>
      </c>
      <c r="AT24" s="156">
        <v>21</v>
      </c>
      <c r="AU24" s="300">
        <f t="shared" si="2"/>
        <v>1066</v>
      </c>
      <c r="AV24" s="297">
        <v>21</v>
      </c>
    </row>
    <row r="25" spans="1:48" ht="15" customHeight="1" x14ac:dyDescent="0.25">
      <c r="A25" s="277">
        <v>22</v>
      </c>
      <c r="B25" s="23" t="s">
        <v>37</v>
      </c>
      <c r="C25" s="5"/>
      <c r="D25" s="3"/>
      <c r="E25" s="6"/>
      <c r="F25" s="5">
        <v>83</v>
      </c>
      <c r="G25" s="106">
        <v>66</v>
      </c>
      <c r="H25" s="127">
        <v>57</v>
      </c>
      <c r="I25" s="5">
        <v>46</v>
      </c>
      <c r="J25" s="106"/>
      <c r="K25" s="127"/>
      <c r="L25" s="5">
        <v>81</v>
      </c>
      <c r="M25" s="3">
        <v>75</v>
      </c>
      <c r="N25" s="6">
        <v>67</v>
      </c>
      <c r="O25" s="5"/>
      <c r="P25" s="3"/>
      <c r="Q25" s="6"/>
      <c r="R25" s="8">
        <v>220</v>
      </c>
      <c r="S25" s="8"/>
      <c r="T25" s="8"/>
      <c r="U25" s="8"/>
      <c r="V25" s="8"/>
      <c r="W25" s="272">
        <f t="shared" si="0"/>
        <v>695</v>
      </c>
      <c r="X25" s="274">
        <v>19</v>
      </c>
      <c r="Y25" s="5"/>
      <c r="Z25" s="3"/>
      <c r="AA25" s="6"/>
      <c r="AB25" s="5"/>
      <c r="AC25" s="106"/>
      <c r="AD25" s="127"/>
      <c r="AE25" s="5"/>
      <c r="AF25" s="106"/>
      <c r="AG25" s="127"/>
      <c r="AH25" s="5"/>
      <c r="AI25" s="3"/>
      <c r="AJ25" s="6"/>
      <c r="AK25" s="5"/>
      <c r="AL25" s="3"/>
      <c r="AM25" s="6"/>
      <c r="AN25" s="8"/>
      <c r="AO25" s="8"/>
      <c r="AP25" s="140"/>
      <c r="AQ25" s="8"/>
      <c r="AR25" s="291"/>
      <c r="AS25" s="156">
        <f t="shared" si="1"/>
        <v>0</v>
      </c>
      <c r="AT25" s="156">
        <v>29</v>
      </c>
      <c r="AU25" s="300">
        <f t="shared" si="2"/>
        <v>695</v>
      </c>
      <c r="AV25" s="297">
        <v>22</v>
      </c>
    </row>
    <row r="26" spans="1:48" ht="15" customHeight="1" x14ac:dyDescent="0.25">
      <c r="A26" s="277">
        <v>23</v>
      </c>
      <c r="B26" s="281" t="s">
        <v>76</v>
      </c>
      <c r="C26" s="52"/>
      <c r="D26" s="15"/>
      <c r="E26" s="53"/>
      <c r="F26" s="52">
        <v>43</v>
      </c>
      <c r="G26" s="193"/>
      <c r="H26" s="285"/>
      <c r="I26" s="52"/>
      <c r="J26" s="193"/>
      <c r="K26" s="285"/>
      <c r="L26" s="52">
        <v>45</v>
      </c>
      <c r="M26" s="15"/>
      <c r="N26" s="53"/>
      <c r="O26" s="52"/>
      <c r="P26" s="15"/>
      <c r="Q26" s="53"/>
      <c r="R26" s="80"/>
      <c r="S26" s="80"/>
      <c r="T26" s="80"/>
      <c r="U26" s="80"/>
      <c r="V26" s="80"/>
      <c r="W26" s="272">
        <f t="shared" si="0"/>
        <v>88</v>
      </c>
      <c r="X26" s="122">
        <v>29</v>
      </c>
      <c r="Y26" s="57"/>
      <c r="Z26" s="56"/>
      <c r="AA26" s="58"/>
      <c r="AB26" s="57">
        <v>97</v>
      </c>
      <c r="AC26" s="265"/>
      <c r="AD26" s="266"/>
      <c r="AE26" s="52">
        <v>106</v>
      </c>
      <c r="AF26" s="193"/>
      <c r="AG26" s="285"/>
      <c r="AH26" s="52">
        <v>71</v>
      </c>
      <c r="AI26" s="15"/>
      <c r="AJ26" s="53"/>
      <c r="AK26" s="18">
        <v>106</v>
      </c>
      <c r="AL26" s="16"/>
      <c r="AM26" s="19"/>
      <c r="AN26" s="206"/>
      <c r="AO26" s="206"/>
      <c r="AP26" s="286"/>
      <c r="AQ26" s="206"/>
      <c r="AR26" s="292">
        <v>67.5</v>
      </c>
      <c r="AS26" s="156">
        <f t="shared" si="1"/>
        <v>447.5</v>
      </c>
      <c r="AT26" s="156">
        <v>19</v>
      </c>
      <c r="AU26" s="300">
        <f t="shared" si="2"/>
        <v>535.5</v>
      </c>
      <c r="AV26" s="297">
        <v>23</v>
      </c>
    </row>
    <row r="27" spans="1:48" ht="15" customHeight="1" x14ac:dyDescent="0.25">
      <c r="A27" s="278">
        <v>24</v>
      </c>
      <c r="B27" s="25" t="s">
        <v>39</v>
      </c>
      <c r="C27" s="52"/>
      <c r="D27" s="15"/>
      <c r="E27" s="53"/>
      <c r="F27" s="52">
        <v>85</v>
      </c>
      <c r="G27" s="15"/>
      <c r="H27" s="53"/>
      <c r="I27" s="52">
        <v>78</v>
      </c>
      <c r="J27" s="15"/>
      <c r="K27" s="53"/>
      <c r="L27" s="52">
        <v>87</v>
      </c>
      <c r="M27" s="15"/>
      <c r="N27" s="53"/>
      <c r="O27" s="52"/>
      <c r="P27" s="15"/>
      <c r="Q27" s="53"/>
      <c r="R27" s="80"/>
      <c r="S27" s="80">
        <v>56</v>
      </c>
      <c r="T27" s="80"/>
      <c r="U27" s="80"/>
      <c r="V27" s="80"/>
      <c r="W27" s="234">
        <f t="shared" si="0"/>
        <v>306</v>
      </c>
      <c r="X27" s="122">
        <v>24</v>
      </c>
      <c r="Y27" s="18"/>
      <c r="Z27" s="16"/>
      <c r="AA27" s="19"/>
      <c r="AB27" s="18"/>
      <c r="AC27" s="16"/>
      <c r="AD27" s="19"/>
      <c r="AE27" s="52">
        <v>86</v>
      </c>
      <c r="AF27" s="15"/>
      <c r="AG27" s="53"/>
      <c r="AH27" s="52"/>
      <c r="AI27" s="15"/>
      <c r="AJ27" s="53"/>
      <c r="AK27" s="18">
        <v>83</v>
      </c>
      <c r="AL27" s="16"/>
      <c r="AM27" s="19"/>
      <c r="AN27" s="20"/>
      <c r="AO27" s="20"/>
      <c r="AP27" s="177"/>
      <c r="AQ27" s="20"/>
      <c r="AR27" s="292"/>
      <c r="AS27" s="156">
        <f t="shared" si="1"/>
        <v>169</v>
      </c>
      <c r="AT27" s="156">
        <v>24</v>
      </c>
      <c r="AU27" s="300">
        <f t="shared" si="2"/>
        <v>475</v>
      </c>
      <c r="AV27" s="297">
        <v>24</v>
      </c>
    </row>
    <row r="28" spans="1:48" ht="15" customHeight="1" x14ac:dyDescent="0.25">
      <c r="A28" s="278">
        <v>25</v>
      </c>
      <c r="B28" s="23" t="s">
        <v>18</v>
      </c>
      <c r="C28" s="5"/>
      <c r="D28" s="3"/>
      <c r="E28" s="6"/>
      <c r="F28" s="5">
        <v>93</v>
      </c>
      <c r="G28" s="3"/>
      <c r="H28" s="6"/>
      <c r="I28" s="5"/>
      <c r="J28" s="3"/>
      <c r="K28" s="6"/>
      <c r="L28" s="5">
        <v>107</v>
      </c>
      <c r="M28" s="3"/>
      <c r="N28" s="6"/>
      <c r="O28" s="5"/>
      <c r="P28" s="3"/>
      <c r="Q28" s="6"/>
      <c r="R28" s="8"/>
      <c r="S28" s="8"/>
      <c r="T28" s="8"/>
      <c r="U28" s="8"/>
      <c r="V28" s="8"/>
      <c r="W28" s="234">
        <f t="shared" si="0"/>
        <v>200</v>
      </c>
      <c r="X28" s="122">
        <v>26</v>
      </c>
      <c r="Y28" s="5"/>
      <c r="Z28" s="3"/>
      <c r="AA28" s="6"/>
      <c r="AB28" s="5">
        <v>81</v>
      </c>
      <c r="AC28" s="3"/>
      <c r="AD28" s="6"/>
      <c r="AE28" s="5"/>
      <c r="AF28" s="3"/>
      <c r="AG28" s="6"/>
      <c r="AH28" s="5">
        <v>126</v>
      </c>
      <c r="AI28" s="3"/>
      <c r="AJ28" s="6"/>
      <c r="AK28" s="5"/>
      <c r="AL28" s="3"/>
      <c r="AM28" s="6"/>
      <c r="AN28" s="8"/>
      <c r="AO28" s="8"/>
      <c r="AP28" s="140"/>
      <c r="AQ28" s="8"/>
      <c r="AR28" s="291"/>
      <c r="AS28" s="156">
        <f t="shared" si="1"/>
        <v>207</v>
      </c>
      <c r="AT28" s="156">
        <v>23</v>
      </c>
      <c r="AU28" s="300">
        <f t="shared" si="2"/>
        <v>407</v>
      </c>
      <c r="AV28" s="297">
        <v>25</v>
      </c>
    </row>
    <row r="29" spans="1:48" ht="15" customHeight="1" x14ac:dyDescent="0.25">
      <c r="A29" s="278">
        <v>26</v>
      </c>
      <c r="B29" s="23" t="s">
        <v>13</v>
      </c>
      <c r="C29" s="32"/>
      <c r="D29" s="33"/>
      <c r="E29" s="34"/>
      <c r="F29" s="32">
        <v>76</v>
      </c>
      <c r="G29" s="33">
        <v>49</v>
      </c>
      <c r="H29" s="34"/>
      <c r="I29" s="32">
        <v>61</v>
      </c>
      <c r="J29" s="33">
        <v>51</v>
      </c>
      <c r="K29" s="34"/>
      <c r="L29" s="32">
        <v>86</v>
      </c>
      <c r="M29" s="33">
        <v>71</v>
      </c>
      <c r="N29" s="34"/>
      <c r="O29" s="32"/>
      <c r="P29" s="33"/>
      <c r="Q29" s="34"/>
      <c r="R29" s="35"/>
      <c r="S29" s="35"/>
      <c r="T29" s="35"/>
      <c r="U29" s="8"/>
      <c r="V29" s="8"/>
      <c r="W29" s="234">
        <f t="shared" si="0"/>
        <v>394</v>
      </c>
      <c r="X29" s="122">
        <v>21</v>
      </c>
      <c r="Y29" s="32"/>
      <c r="Z29" s="33"/>
      <c r="AA29" s="34"/>
      <c r="AB29" s="32"/>
      <c r="AC29" s="33"/>
      <c r="AD29" s="34"/>
      <c r="AE29" s="32"/>
      <c r="AF29" s="33"/>
      <c r="AG29" s="34"/>
      <c r="AH29" s="32"/>
      <c r="AI29" s="33"/>
      <c r="AJ29" s="34"/>
      <c r="AK29" s="32"/>
      <c r="AL29" s="33"/>
      <c r="AM29" s="34"/>
      <c r="AN29" s="35"/>
      <c r="AO29" s="35"/>
      <c r="AP29" s="152"/>
      <c r="AQ29" s="8"/>
      <c r="AR29" s="291"/>
      <c r="AS29" s="156">
        <f t="shared" si="1"/>
        <v>0</v>
      </c>
      <c r="AT29" s="156">
        <v>30</v>
      </c>
      <c r="AU29" s="300">
        <f t="shared" si="2"/>
        <v>394</v>
      </c>
      <c r="AV29" s="297">
        <v>26</v>
      </c>
    </row>
    <row r="30" spans="1:48" ht="15" customHeight="1" x14ac:dyDescent="0.25">
      <c r="A30" s="278">
        <v>27</v>
      </c>
      <c r="B30" s="23" t="s">
        <v>7</v>
      </c>
      <c r="C30" s="5"/>
      <c r="D30" s="3"/>
      <c r="E30" s="6"/>
      <c r="F30" s="5">
        <v>70</v>
      </c>
      <c r="G30" s="3"/>
      <c r="H30" s="6"/>
      <c r="I30" s="5">
        <v>57</v>
      </c>
      <c r="J30" s="3"/>
      <c r="K30" s="6"/>
      <c r="L30" s="5">
        <v>42</v>
      </c>
      <c r="M30" s="3"/>
      <c r="N30" s="6"/>
      <c r="O30" s="5"/>
      <c r="P30" s="3"/>
      <c r="Q30" s="6"/>
      <c r="R30" s="8"/>
      <c r="S30" s="8">
        <v>100</v>
      </c>
      <c r="T30" s="8"/>
      <c r="U30" s="8"/>
      <c r="V30" s="8"/>
      <c r="W30" s="234">
        <f t="shared" si="0"/>
        <v>269</v>
      </c>
      <c r="X30" s="274">
        <v>25</v>
      </c>
      <c r="Y30" s="5"/>
      <c r="Z30" s="3"/>
      <c r="AA30" s="6"/>
      <c r="AB30" s="5"/>
      <c r="AC30" s="3"/>
      <c r="AD30" s="6"/>
      <c r="AE30" s="5">
        <v>53</v>
      </c>
      <c r="AF30" s="3"/>
      <c r="AG30" s="6"/>
      <c r="AH30" s="5"/>
      <c r="AI30" s="3"/>
      <c r="AJ30" s="6"/>
      <c r="AK30" s="5"/>
      <c r="AL30" s="3"/>
      <c r="AM30" s="6"/>
      <c r="AN30" s="8"/>
      <c r="AO30" s="8"/>
      <c r="AP30" s="140"/>
      <c r="AQ30" s="8"/>
      <c r="AR30" s="291"/>
      <c r="AS30" s="156">
        <f t="shared" si="1"/>
        <v>53</v>
      </c>
      <c r="AT30" s="156">
        <v>28</v>
      </c>
      <c r="AU30" s="300">
        <f t="shared" si="2"/>
        <v>322</v>
      </c>
      <c r="AV30" s="297">
        <v>27</v>
      </c>
    </row>
    <row r="31" spans="1:48" ht="15" customHeight="1" x14ac:dyDescent="0.25">
      <c r="A31" s="278">
        <v>28</v>
      </c>
      <c r="B31" s="280" t="s">
        <v>27</v>
      </c>
      <c r="C31" s="5">
        <v>71.5</v>
      </c>
      <c r="D31" s="3"/>
      <c r="E31" s="6"/>
      <c r="F31" s="5">
        <v>62</v>
      </c>
      <c r="G31" s="3"/>
      <c r="H31" s="6"/>
      <c r="I31" s="5">
        <v>47.5</v>
      </c>
      <c r="J31" s="3">
        <v>38</v>
      </c>
      <c r="K31" s="6"/>
      <c r="L31" s="5">
        <v>42</v>
      </c>
      <c r="M31" s="3"/>
      <c r="N31" s="6"/>
      <c r="O31" s="5">
        <v>53</v>
      </c>
      <c r="P31" s="3"/>
      <c r="Q31" s="6"/>
      <c r="R31" s="8"/>
      <c r="S31" s="8"/>
      <c r="T31" s="8"/>
      <c r="U31" s="8"/>
      <c r="V31" s="8"/>
      <c r="W31" s="234">
        <f t="shared" si="0"/>
        <v>314</v>
      </c>
      <c r="X31" s="274">
        <v>22</v>
      </c>
      <c r="Y31" s="5"/>
      <c r="Z31" s="3"/>
      <c r="AA31" s="6"/>
      <c r="AB31" s="5"/>
      <c r="AC31" s="3"/>
      <c r="AD31" s="6"/>
      <c r="AE31" s="5"/>
      <c r="AF31" s="3"/>
      <c r="AG31" s="6"/>
      <c r="AH31" s="5"/>
      <c r="AI31" s="3"/>
      <c r="AJ31" s="6"/>
      <c r="AK31" s="5"/>
      <c r="AL31" s="3"/>
      <c r="AM31" s="6"/>
      <c r="AN31" s="8"/>
      <c r="AO31" s="8"/>
      <c r="AP31" s="140"/>
      <c r="AQ31" s="8"/>
      <c r="AR31" s="291"/>
      <c r="AS31" s="156">
        <f t="shared" si="1"/>
        <v>0</v>
      </c>
      <c r="AT31" s="156">
        <v>31</v>
      </c>
      <c r="AU31" s="300">
        <f t="shared" si="2"/>
        <v>314</v>
      </c>
      <c r="AV31" s="297">
        <v>28</v>
      </c>
    </row>
    <row r="32" spans="1:48" ht="15" customHeight="1" x14ac:dyDescent="0.25">
      <c r="A32" s="278">
        <v>29</v>
      </c>
      <c r="B32" s="23" t="s">
        <v>97</v>
      </c>
      <c r="C32" s="5"/>
      <c r="D32" s="3"/>
      <c r="E32" s="6"/>
      <c r="F32" s="5"/>
      <c r="G32" s="3"/>
      <c r="H32" s="6"/>
      <c r="I32" s="5"/>
      <c r="J32" s="3"/>
      <c r="K32" s="6"/>
      <c r="L32" s="5"/>
      <c r="M32" s="3"/>
      <c r="N32" s="6"/>
      <c r="O32" s="5"/>
      <c r="P32" s="3"/>
      <c r="Q32" s="6"/>
      <c r="R32" s="8"/>
      <c r="S32" s="8"/>
      <c r="T32" s="8"/>
      <c r="U32" s="8"/>
      <c r="V32" s="8"/>
      <c r="W32" s="234">
        <f t="shared" si="0"/>
        <v>0</v>
      </c>
      <c r="X32" s="122">
        <v>35</v>
      </c>
      <c r="Y32" s="5"/>
      <c r="Z32" s="3"/>
      <c r="AA32" s="6"/>
      <c r="AB32" s="5">
        <v>74</v>
      </c>
      <c r="AC32" s="3"/>
      <c r="AD32" s="6"/>
      <c r="AE32" s="5">
        <v>83</v>
      </c>
      <c r="AF32" s="3"/>
      <c r="AG32" s="6"/>
      <c r="AH32" s="5">
        <v>68</v>
      </c>
      <c r="AI32" s="3"/>
      <c r="AJ32" s="6"/>
      <c r="AK32" s="5">
        <v>85</v>
      </c>
      <c r="AL32" s="3"/>
      <c r="AM32" s="6"/>
      <c r="AN32" s="8"/>
      <c r="AO32" s="8"/>
      <c r="AP32" s="140"/>
      <c r="AQ32" s="8"/>
      <c r="AR32" s="291"/>
      <c r="AS32" s="156">
        <f t="shared" si="1"/>
        <v>310</v>
      </c>
      <c r="AT32" s="156">
        <v>22</v>
      </c>
      <c r="AU32" s="300">
        <f t="shared" si="2"/>
        <v>310</v>
      </c>
      <c r="AV32" s="297">
        <v>29</v>
      </c>
    </row>
    <row r="33" spans="1:48" ht="15" customHeight="1" x14ac:dyDescent="0.25">
      <c r="A33" s="278">
        <v>30</v>
      </c>
      <c r="B33" s="23" t="s">
        <v>130</v>
      </c>
      <c r="C33" s="61"/>
      <c r="D33" s="62"/>
      <c r="E33" s="64"/>
      <c r="F33" s="61"/>
      <c r="G33" s="62"/>
      <c r="H33" s="64"/>
      <c r="I33" s="61">
        <v>58</v>
      </c>
      <c r="J33" s="62">
        <v>53</v>
      </c>
      <c r="K33" s="64"/>
      <c r="L33" s="61"/>
      <c r="M33" s="62"/>
      <c r="N33" s="64"/>
      <c r="O33" s="61"/>
      <c r="P33" s="62"/>
      <c r="Q33" s="64"/>
      <c r="R33" s="63"/>
      <c r="S33" s="63">
        <v>70</v>
      </c>
      <c r="T33" s="63"/>
      <c r="U33" s="8"/>
      <c r="V33" s="8">
        <v>125</v>
      </c>
      <c r="W33" s="234">
        <f t="shared" si="0"/>
        <v>306</v>
      </c>
      <c r="X33" s="122">
        <v>23</v>
      </c>
      <c r="Y33" s="29"/>
      <c r="Z33" s="30"/>
      <c r="AA33" s="263"/>
      <c r="AB33" s="29"/>
      <c r="AC33" s="30"/>
      <c r="AD33" s="263"/>
      <c r="AE33" s="61"/>
      <c r="AF33" s="62"/>
      <c r="AG33" s="64"/>
      <c r="AH33" s="61"/>
      <c r="AI33" s="62"/>
      <c r="AJ33" s="64"/>
      <c r="AK33" s="29"/>
      <c r="AL33" s="30"/>
      <c r="AM33" s="263"/>
      <c r="AN33" s="31"/>
      <c r="AO33" s="31"/>
      <c r="AP33" s="289"/>
      <c r="AQ33" s="8"/>
      <c r="AR33" s="291"/>
      <c r="AS33" s="156">
        <f t="shared" si="1"/>
        <v>0</v>
      </c>
      <c r="AT33" s="156">
        <v>32</v>
      </c>
      <c r="AU33" s="300">
        <f t="shared" si="2"/>
        <v>306</v>
      </c>
      <c r="AV33" s="297">
        <v>30</v>
      </c>
    </row>
    <row r="34" spans="1:48" ht="15" customHeight="1" x14ac:dyDescent="0.25">
      <c r="A34" s="278">
        <v>31</v>
      </c>
      <c r="B34" s="281" t="s">
        <v>19</v>
      </c>
      <c r="C34" s="52">
        <v>86</v>
      </c>
      <c r="D34" s="15"/>
      <c r="E34" s="53"/>
      <c r="F34" s="52"/>
      <c r="G34" s="15"/>
      <c r="H34" s="53"/>
      <c r="I34" s="52"/>
      <c r="J34" s="15"/>
      <c r="K34" s="53"/>
      <c r="L34" s="52"/>
      <c r="M34" s="15"/>
      <c r="N34" s="53"/>
      <c r="O34" s="52"/>
      <c r="P34" s="15"/>
      <c r="Q34" s="53"/>
      <c r="R34" s="80"/>
      <c r="S34" s="80"/>
      <c r="T34" s="80"/>
      <c r="U34" s="80"/>
      <c r="V34" s="80"/>
      <c r="W34" s="234">
        <f t="shared" si="0"/>
        <v>86</v>
      </c>
      <c r="X34" s="122">
        <v>30</v>
      </c>
      <c r="Y34" s="57"/>
      <c r="Z34" s="56"/>
      <c r="AA34" s="58"/>
      <c r="AB34" s="57"/>
      <c r="AC34" s="56"/>
      <c r="AD34" s="58"/>
      <c r="AE34" s="52">
        <v>66</v>
      </c>
      <c r="AF34" s="15"/>
      <c r="AG34" s="53"/>
      <c r="AH34" s="52"/>
      <c r="AI34" s="15"/>
      <c r="AJ34" s="53"/>
      <c r="AK34" s="18"/>
      <c r="AL34" s="16"/>
      <c r="AM34" s="19"/>
      <c r="AN34" s="206"/>
      <c r="AO34" s="206"/>
      <c r="AP34" s="286"/>
      <c r="AQ34" s="206"/>
      <c r="AR34" s="292"/>
      <c r="AS34" s="156">
        <f t="shared" si="1"/>
        <v>66</v>
      </c>
      <c r="AT34" s="156">
        <v>26</v>
      </c>
      <c r="AU34" s="300">
        <f t="shared" si="2"/>
        <v>152</v>
      </c>
      <c r="AV34" s="297">
        <v>31</v>
      </c>
    </row>
    <row r="35" spans="1:48" ht="18.75" x14ac:dyDescent="0.25">
      <c r="A35" s="278">
        <v>32</v>
      </c>
      <c r="B35" s="281" t="s">
        <v>143</v>
      </c>
      <c r="C35" s="52"/>
      <c r="D35" s="15"/>
      <c r="E35" s="53"/>
      <c r="F35" s="52"/>
      <c r="G35" s="15"/>
      <c r="H35" s="53"/>
      <c r="I35" s="52">
        <v>50</v>
      </c>
      <c r="J35" s="15"/>
      <c r="K35" s="53"/>
      <c r="L35" s="52"/>
      <c r="M35" s="15"/>
      <c r="N35" s="53"/>
      <c r="O35" s="52"/>
      <c r="P35" s="15"/>
      <c r="Q35" s="53"/>
      <c r="R35" s="80"/>
      <c r="S35" s="80"/>
      <c r="T35" s="80"/>
      <c r="U35" s="80"/>
      <c r="V35" s="80"/>
      <c r="W35" s="234">
        <f t="shared" si="0"/>
        <v>50</v>
      </c>
      <c r="X35" s="122">
        <v>33</v>
      </c>
      <c r="Y35" s="57"/>
      <c r="Z35" s="56"/>
      <c r="AA35" s="58"/>
      <c r="AB35" s="57"/>
      <c r="AC35" s="56"/>
      <c r="AD35" s="58"/>
      <c r="AE35" s="52">
        <v>54</v>
      </c>
      <c r="AF35" s="15"/>
      <c r="AG35" s="53"/>
      <c r="AH35" s="52"/>
      <c r="AI35" s="15"/>
      <c r="AJ35" s="53"/>
      <c r="AK35" s="18"/>
      <c r="AL35" s="16"/>
      <c r="AM35" s="19"/>
      <c r="AN35" s="206"/>
      <c r="AO35" s="206"/>
      <c r="AP35" s="286"/>
      <c r="AQ35" s="206"/>
      <c r="AR35" s="292"/>
      <c r="AS35" s="156">
        <f t="shared" si="1"/>
        <v>54</v>
      </c>
      <c r="AT35" s="156">
        <v>27</v>
      </c>
      <c r="AU35" s="300">
        <f t="shared" si="2"/>
        <v>104</v>
      </c>
      <c r="AV35" s="297">
        <v>32</v>
      </c>
    </row>
    <row r="36" spans="1:48" ht="18.75" x14ac:dyDescent="0.25">
      <c r="A36" s="278">
        <v>33</v>
      </c>
      <c r="B36" s="25" t="s">
        <v>23</v>
      </c>
      <c r="C36" s="52">
        <v>95</v>
      </c>
      <c r="D36" s="15"/>
      <c r="E36" s="53"/>
      <c r="F36" s="52"/>
      <c r="G36" s="15"/>
      <c r="H36" s="53"/>
      <c r="I36" s="52"/>
      <c r="J36" s="15"/>
      <c r="K36" s="53"/>
      <c r="L36" s="52"/>
      <c r="M36" s="15"/>
      <c r="N36" s="53"/>
      <c r="O36" s="52"/>
      <c r="P36" s="15"/>
      <c r="Q36" s="53"/>
      <c r="R36" s="80"/>
      <c r="S36" s="80"/>
      <c r="T36" s="80"/>
      <c r="U36" s="80"/>
      <c r="V36" s="80"/>
      <c r="W36" s="234">
        <f t="shared" si="0"/>
        <v>95</v>
      </c>
      <c r="X36" s="274">
        <v>28</v>
      </c>
      <c r="Y36" s="18"/>
      <c r="Z36" s="16"/>
      <c r="AA36" s="19"/>
      <c r="AB36" s="18"/>
      <c r="AC36" s="16"/>
      <c r="AD36" s="19"/>
      <c r="AE36" s="52"/>
      <c r="AF36" s="15"/>
      <c r="AG36" s="53"/>
      <c r="AH36" s="52"/>
      <c r="AI36" s="15"/>
      <c r="AJ36" s="53"/>
      <c r="AK36" s="18"/>
      <c r="AL36" s="16"/>
      <c r="AM36" s="19"/>
      <c r="AN36" s="20"/>
      <c r="AO36" s="20"/>
      <c r="AP36" s="177"/>
      <c r="AQ36" s="20"/>
      <c r="AR36" s="292"/>
      <c r="AS36" s="156">
        <f t="shared" si="1"/>
        <v>0</v>
      </c>
      <c r="AT36" s="156">
        <v>33</v>
      </c>
      <c r="AU36" s="300">
        <f t="shared" si="2"/>
        <v>95</v>
      </c>
      <c r="AV36" s="297">
        <v>33</v>
      </c>
    </row>
    <row r="37" spans="1:48" ht="18.75" x14ac:dyDescent="0.25">
      <c r="A37" s="278">
        <v>34</v>
      </c>
      <c r="B37" s="23" t="s">
        <v>52</v>
      </c>
      <c r="C37" s="5">
        <v>67</v>
      </c>
      <c r="D37" s="3"/>
      <c r="E37" s="6"/>
      <c r="F37" s="5"/>
      <c r="G37" s="3"/>
      <c r="H37" s="6"/>
      <c r="I37" s="5"/>
      <c r="J37" s="3"/>
      <c r="K37" s="6"/>
      <c r="L37" s="5"/>
      <c r="M37" s="3"/>
      <c r="N37" s="6"/>
      <c r="O37" s="5"/>
      <c r="P37" s="3"/>
      <c r="Q37" s="6"/>
      <c r="R37" s="8"/>
      <c r="S37" s="8"/>
      <c r="T37" s="8"/>
      <c r="U37" s="8"/>
      <c r="V37" s="8"/>
      <c r="W37" s="234">
        <f t="shared" si="0"/>
        <v>67</v>
      </c>
      <c r="X37" s="274">
        <v>31</v>
      </c>
      <c r="Y37" s="5"/>
      <c r="Z37" s="3"/>
      <c r="AA37" s="6"/>
      <c r="AB37" s="5"/>
      <c r="AC37" s="3"/>
      <c r="AD37" s="6"/>
      <c r="AE37" s="5"/>
      <c r="AF37" s="3"/>
      <c r="AG37" s="6"/>
      <c r="AH37" s="5"/>
      <c r="AI37" s="3"/>
      <c r="AJ37" s="6"/>
      <c r="AK37" s="5"/>
      <c r="AL37" s="3"/>
      <c r="AM37" s="6"/>
      <c r="AN37" s="8"/>
      <c r="AO37" s="8"/>
      <c r="AP37" s="140"/>
      <c r="AQ37" s="8"/>
      <c r="AR37" s="291"/>
      <c r="AS37" s="156">
        <f t="shared" si="1"/>
        <v>0</v>
      </c>
      <c r="AT37" s="156">
        <v>34</v>
      </c>
      <c r="AU37" s="300">
        <f t="shared" si="2"/>
        <v>67</v>
      </c>
      <c r="AV37" s="297">
        <v>34</v>
      </c>
    </row>
    <row r="38" spans="1:48" ht="18.75" x14ac:dyDescent="0.25">
      <c r="A38" s="278">
        <v>35</v>
      </c>
      <c r="B38" s="23" t="s">
        <v>4</v>
      </c>
      <c r="C38" s="5"/>
      <c r="D38" s="3"/>
      <c r="E38" s="6"/>
      <c r="F38" s="5"/>
      <c r="G38" s="3"/>
      <c r="H38" s="6"/>
      <c r="I38" s="5">
        <v>66</v>
      </c>
      <c r="J38" s="3"/>
      <c r="K38" s="6"/>
      <c r="L38" s="5"/>
      <c r="M38" s="3"/>
      <c r="N38" s="6"/>
      <c r="O38" s="5"/>
      <c r="P38" s="3"/>
      <c r="Q38" s="6"/>
      <c r="R38" s="8"/>
      <c r="S38" s="8"/>
      <c r="T38" s="8"/>
      <c r="U38" s="8"/>
      <c r="V38" s="8"/>
      <c r="W38" s="234">
        <f t="shared" si="0"/>
        <v>66</v>
      </c>
      <c r="X38" s="122">
        <v>32</v>
      </c>
      <c r="Y38" s="5"/>
      <c r="Z38" s="3"/>
      <c r="AA38" s="6"/>
      <c r="AB38" s="5"/>
      <c r="AC38" s="3"/>
      <c r="AD38" s="6"/>
      <c r="AE38" s="5"/>
      <c r="AF38" s="3"/>
      <c r="AG38" s="6"/>
      <c r="AH38" s="5"/>
      <c r="AI38" s="3"/>
      <c r="AJ38" s="6"/>
      <c r="AK38" s="5"/>
      <c r="AL38" s="3"/>
      <c r="AM38" s="6"/>
      <c r="AN38" s="8"/>
      <c r="AO38" s="8"/>
      <c r="AP38" s="140"/>
      <c r="AQ38" s="8"/>
      <c r="AR38" s="291"/>
      <c r="AS38" s="156">
        <f t="shared" si="1"/>
        <v>0</v>
      </c>
      <c r="AT38" s="156">
        <v>35</v>
      </c>
      <c r="AU38" s="300">
        <f t="shared" si="2"/>
        <v>66</v>
      </c>
      <c r="AV38" s="297">
        <v>35</v>
      </c>
    </row>
    <row r="39" spans="1:48" ht="18.75" x14ac:dyDescent="0.25">
      <c r="A39" s="278">
        <v>36</v>
      </c>
      <c r="B39" s="23" t="s">
        <v>59</v>
      </c>
      <c r="C39" s="5"/>
      <c r="D39" s="3"/>
      <c r="E39" s="6"/>
      <c r="F39" s="5"/>
      <c r="G39" s="3"/>
      <c r="H39" s="6"/>
      <c r="I39" s="5"/>
      <c r="J39" s="3"/>
      <c r="K39" s="6"/>
      <c r="L39" s="5"/>
      <c r="M39" s="3"/>
      <c r="N39" s="6"/>
      <c r="O39" s="5"/>
      <c r="P39" s="3"/>
      <c r="Q39" s="6"/>
      <c r="R39" s="8"/>
      <c r="S39" s="8"/>
      <c r="T39" s="8"/>
      <c r="U39" s="8"/>
      <c r="V39" s="8"/>
      <c r="W39" s="234">
        <f t="shared" si="0"/>
        <v>0</v>
      </c>
      <c r="X39" s="122">
        <v>36</v>
      </c>
      <c r="Y39" s="5"/>
      <c r="Z39" s="3"/>
      <c r="AA39" s="6"/>
      <c r="AB39" s="5"/>
      <c r="AC39" s="3"/>
      <c r="AD39" s="6"/>
      <c r="AE39" s="5"/>
      <c r="AF39" s="3"/>
      <c r="AG39" s="6"/>
      <c r="AH39" s="5"/>
      <c r="AI39" s="3"/>
      <c r="AJ39" s="6"/>
      <c r="AK39" s="5"/>
      <c r="AL39" s="3"/>
      <c r="AM39" s="6"/>
      <c r="AN39" s="8"/>
      <c r="AO39" s="8"/>
      <c r="AP39" s="140"/>
      <c r="AQ39" s="8"/>
      <c r="AR39" s="291"/>
      <c r="AS39" s="156">
        <f t="shared" si="1"/>
        <v>0</v>
      </c>
      <c r="AT39" s="156">
        <v>36</v>
      </c>
      <c r="AU39" s="300">
        <f t="shared" si="2"/>
        <v>0</v>
      </c>
      <c r="AV39" s="297">
        <v>36</v>
      </c>
    </row>
    <row r="40" spans="1:48" ht="19.5" thickBot="1" x14ac:dyDescent="0.3">
      <c r="A40" s="278">
        <v>37</v>
      </c>
      <c r="B40" s="282" t="s">
        <v>20</v>
      </c>
      <c r="C40" s="10"/>
      <c r="D40" s="11"/>
      <c r="E40" s="12"/>
      <c r="F40" s="10"/>
      <c r="G40" s="11"/>
      <c r="H40" s="12"/>
      <c r="I40" s="10"/>
      <c r="J40" s="11"/>
      <c r="K40" s="12"/>
      <c r="L40" s="10"/>
      <c r="M40" s="11"/>
      <c r="N40" s="12"/>
      <c r="O40" s="10"/>
      <c r="P40" s="11"/>
      <c r="Q40" s="12"/>
      <c r="R40" s="13"/>
      <c r="S40" s="13"/>
      <c r="T40" s="13"/>
      <c r="U40" s="13"/>
      <c r="V40" s="13"/>
      <c r="W40" s="235">
        <f t="shared" si="0"/>
        <v>0</v>
      </c>
      <c r="X40" s="275">
        <v>37</v>
      </c>
      <c r="Y40" s="10"/>
      <c r="Z40" s="11"/>
      <c r="AA40" s="12"/>
      <c r="AB40" s="10"/>
      <c r="AC40" s="11"/>
      <c r="AD40" s="12"/>
      <c r="AE40" s="10"/>
      <c r="AF40" s="11"/>
      <c r="AG40" s="12"/>
      <c r="AH40" s="10"/>
      <c r="AI40" s="11"/>
      <c r="AJ40" s="12"/>
      <c r="AK40" s="10"/>
      <c r="AL40" s="11"/>
      <c r="AM40" s="12"/>
      <c r="AN40" s="13"/>
      <c r="AO40" s="13"/>
      <c r="AP40" s="141"/>
      <c r="AQ40" s="13"/>
      <c r="AR40" s="293"/>
      <c r="AS40" s="295">
        <f t="shared" si="1"/>
        <v>0</v>
      </c>
      <c r="AT40" s="295">
        <v>37</v>
      </c>
      <c r="AU40" s="301">
        <f t="shared" si="2"/>
        <v>0</v>
      </c>
      <c r="AV40" s="298">
        <v>37</v>
      </c>
    </row>
  </sheetData>
  <sortState ref="B4:BA40">
    <sortCondition descending="1" ref="AU4:AU40"/>
  </sortState>
  <mergeCells count="30">
    <mergeCell ref="AV1:AV3"/>
    <mergeCell ref="B1:B3"/>
    <mergeCell ref="S2:S3"/>
    <mergeCell ref="U2:U3"/>
    <mergeCell ref="V2:V3"/>
    <mergeCell ref="W2:W3"/>
    <mergeCell ref="C2:E3"/>
    <mergeCell ref="L2:N3"/>
    <mergeCell ref="O2:Q3"/>
    <mergeCell ref="AH2:AJ3"/>
    <mergeCell ref="AB2:AD3"/>
    <mergeCell ref="AE2:AG3"/>
    <mergeCell ref="AN2:AN3"/>
    <mergeCell ref="AP2:AP3"/>
    <mergeCell ref="AU1:AU3"/>
    <mergeCell ref="A1:A3"/>
    <mergeCell ref="C1:X1"/>
    <mergeCell ref="Y1:AT1"/>
    <mergeCell ref="X2:X3"/>
    <mergeCell ref="Y2:AA3"/>
    <mergeCell ref="AK2:AM3"/>
    <mergeCell ref="AO2:AO3"/>
    <mergeCell ref="AQ2:AQ3"/>
    <mergeCell ref="AR2:AR3"/>
    <mergeCell ref="AS2:AS3"/>
    <mergeCell ref="AT2:AT3"/>
    <mergeCell ref="F2:H3"/>
    <mergeCell ref="I2:K3"/>
    <mergeCell ref="T2:T3"/>
    <mergeCell ref="R2:R3"/>
  </mergeCells>
  <pageMargins left="0" right="0" top="0" bottom="0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0"/>
  <sheetViews>
    <sheetView zoomScaleNormal="100" workbookViewId="0">
      <selection activeCell="AQ26" sqref="AQ26"/>
    </sheetView>
  </sheetViews>
  <sheetFormatPr defaultColWidth="9.140625" defaultRowHeight="15.75" x14ac:dyDescent="0.25"/>
  <cols>
    <col min="1" max="1" width="3.42578125" style="36" customWidth="1"/>
    <col min="2" max="2" width="22.28515625" style="36" customWidth="1"/>
    <col min="3" max="5" width="3.85546875" style="7" customWidth="1"/>
    <col min="6" max="8" width="4" style="7" customWidth="1"/>
    <col min="9" max="12" width="3.85546875" style="51" customWidth="1"/>
    <col min="13" max="16" width="3.85546875" style="36" customWidth="1"/>
    <col min="17" max="19" width="7" style="36" customWidth="1"/>
    <col min="20" max="20" width="8.85546875" style="36" customWidth="1"/>
    <col min="21" max="21" width="4.85546875" style="36" customWidth="1"/>
    <col min="22" max="31" width="3.7109375" style="198" customWidth="1"/>
    <col min="32" max="35" width="3.7109375" style="36" customWidth="1"/>
    <col min="36" max="38" width="6.85546875" style="36" customWidth="1"/>
    <col min="39" max="39" width="11.42578125" style="36" customWidth="1"/>
    <col min="40" max="40" width="5.140625" style="36" customWidth="1"/>
    <col min="41" max="41" width="7" style="36" customWidth="1"/>
    <col min="42" max="42" width="7.42578125" style="256" customWidth="1"/>
    <col min="43" max="16384" width="9.140625" style="36"/>
  </cols>
  <sheetData>
    <row r="1" spans="1:42" ht="15.75" customHeight="1" thickBot="1" x14ac:dyDescent="0.3">
      <c r="A1" s="438" t="s">
        <v>46</v>
      </c>
      <c r="B1" s="482" t="s">
        <v>42</v>
      </c>
      <c r="C1" s="471" t="s">
        <v>167</v>
      </c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2"/>
      <c r="V1" s="142"/>
      <c r="W1" s="142"/>
      <c r="X1" s="142"/>
      <c r="Y1" s="142"/>
      <c r="Z1" s="142"/>
      <c r="AA1" s="142"/>
      <c r="AB1" s="471" t="s">
        <v>168</v>
      </c>
      <c r="AC1" s="470"/>
      <c r="AD1" s="470"/>
      <c r="AE1" s="470"/>
      <c r="AF1" s="470"/>
      <c r="AG1" s="470"/>
      <c r="AH1" s="470"/>
      <c r="AI1" s="470"/>
      <c r="AJ1" s="470"/>
      <c r="AK1" s="470"/>
      <c r="AL1" s="470"/>
      <c r="AM1" s="470"/>
      <c r="AN1" s="139"/>
      <c r="AO1" s="459" t="s">
        <v>54</v>
      </c>
      <c r="AP1" s="494" t="s">
        <v>48</v>
      </c>
    </row>
    <row r="2" spans="1:42" ht="16.5" customHeight="1" thickBot="1" x14ac:dyDescent="0.3">
      <c r="A2" s="463"/>
      <c r="B2" s="483"/>
      <c r="C2" s="473" t="s">
        <v>43</v>
      </c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5"/>
      <c r="T2" s="460" t="s">
        <v>49</v>
      </c>
      <c r="U2" s="460" t="s">
        <v>45</v>
      </c>
      <c r="V2" s="237"/>
      <c r="W2" s="237"/>
      <c r="X2" s="237"/>
      <c r="Y2" s="237"/>
      <c r="Z2" s="237"/>
      <c r="AA2" s="237"/>
      <c r="AB2" s="477" t="s">
        <v>43</v>
      </c>
      <c r="AC2" s="477"/>
      <c r="AD2" s="477"/>
      <c r="AE2" s="477"/>
      <c r="AF2" s="477"/>
      <c r="AG2" s="477"/>
      <c r="AH2" s="477"/>
      <c r="AI2" s="477"/>
      <c r="AJ2" s="477"/>
      <c r="AK2" s="474"/>
      <c r="AL2" s="474"/>
      <c r="AM2" s="459" t="s">
        <v>49</v>
      </c>
      <c r="AN2" s="459" t="s">
        <v>45</v>
      </c>
      <c r="AO2" s="460"/>
      <c r="AP2" s="495"/>
    </row>
    <row r="3" spans="1:42" ht="16.5" customHeight="1" x14ac:dyDescent="0.25">
      <c r="A3" s="463"/>
      <c r="B3" s="421"/>
      <c r="C3" s="521" t="s">
        <v>136</v>
      </c>
      <c r="D3" s="522"/>
      <c r="E3" s="523"/>
      <c r="F3" s="521" t="s">
        <v>133</v>
      </c>
      <c r="G3" s="522"/>
      <c r="H3" s="523"/>
      <c r="I3" s="531" t="s">
        <v>28</v>
      </c>
      <c r="J3" s="531"/>
      <c r="K3" s="532"/>
      <c r="L3" s="532"/>
      <c r="M3" s="535" t="s">
        <v>127</v>
      </c>
      <c r="N3" s="531"/>
      <c r="O3" s="532"/>
      <c r="P3" s="536"/>
      <c r="Q3" s="459" t="s">
        <v>131</v>
      </c>
      <c r="R3" s="459" t="s">
        <v>55</v>
      </c>
      <c r="S3" s="544" t="s">
        <v>134</v>
      </c>
      <c r="T3" s="460"/>
      <c r="U3" s="530"/>
      <c r="V3" s="521" t="s">
        <v>136</v>
      </c>
      <c r="W3" s="522"/>
      <c r="X3" s="523"/>
      <c r="Y3" s="521" t="s">
        <v>133</v>
      </c>
      <c r="Z3" s="522"/>
      <c r="AA3" s="523"/>
      <c r="AB3" s="535" t="s">
        <v>28</v>
      </c>
      <c r="AC3" s="531"/>
      <c r="AD3" s="532"/>
      <c r="AE3" s="539"/>
      <c r="AF3" s="535" t="s">
        <v>127</v>
      </c>
      <c r="AG3" s="531"/>
      <c r="AH3" s="532"/>
      <c r="AI3" s="536"/>
      <c r="AJ3" s="459" t="s">
        <v>131</v>
      </c>
      <c r="AK3" s="459" t="s">
        <v>55</v>
      </c>
      <c r="AL3" s="544" t="s">
        <v>134</v>
      </c>
      <c r="AM3" s="460"/>
      <c r="AN3" s="460"/>
      <c r="AO3" s="460"/>
      <c r="AP3" s="495"/>
    </row>
    <row r="4" spans="1:42" ht="23.25" customHeight="1" thickBot="1" x14ac:dyDescent="0.3">
      <c r="A4" s="463"/>
      <c r="B4" s="421"/>
      <c r="C4" s="524"/>
      <c r="D4" s="525"/>
      <c r="E4" s="526"/>
      <c r="F4" s="527"/>
      <c r="G4" s="528"/>
      <c r="H4" s="529"/>
      <c r="I4" s="533"/>
      <c r="J4" s="533"/>
      <c r="K4" s="534"/>
      <c r="L4" s="534"/>
      <c r="M4" s="537"/>
      <c r="N4" s="533"/>
      <c r="O4" s="534"/>
      <c r="P4" s="538"/>
      <c r="Q4" s="460"/>
      <c r="R4" s="460"/>
      <c r="S4" s="545"/>
      <c r="T4" s="460"/>
      <c r="U4" s="530"/>
      <c r="V4" s="527"/>
      <c r="W4" s="528"/>
      <c r="X4" s="529"/>
      <c r="Y4" s="527"/>
      <c r="Z4" s="528"/>
      <c r="AA4" s="529"/>
      <c r="AB4" s="540"/>
      <c r="AC4" s="541"/>
      <c r="AD4" s="542"/>
      <c r="AE4" s="543"/>
      <c r="AF4" s="537"/>
      <c r="AG4" s="533"/>
      <c r="AH4" s="534"/>
      <c r="AI4" s="538"/>
      <c r="AJ4" s="461"/>
      <c r="AK4" s="461"/>
      <c r="AL4" s="546"/>
      <c r="AM4" s="460"/>
      <c r="AN4" s="460"/>
      <c r="AO4" s="460"/>
      <c r="AP4" s="495"/>
    </row>
    <row r="5" spans="1:42" ht="14.25" customHeight="1" x14ac:dyDescent="0.3">
      <c r="A5" s="79">
        <v>1</v>
      </c>
      <c r="B5" s="153" t="s">
        <v>14</v>
      </c>
      <c r="C5" s="215">
        <v>143</v>
      </c>
      <c r="D5" s="216">
        <v>128</v>
      </c>
      <c r="E5" s="217">
        <v>97</v>
      </c>
      <c r="F5" s="215">
        <v>140</v>
      </c>
      <c r="G5" s="216">
        <v>132</v>
      </c>
      <c r="H5" s="217">
        <v>112</v>
      </c>
      <c r="I5" s="119">
        <v>130</v>
      </c>
      <c r="J5" s="120">
        <v>105</v>
      </c>
      <c r="K5" s="120">
        <v>93</v>
      </c>
      <c r="L5" s="121">
        <v>47</v>
      </c>
      <c r="M5" s="119">
        <v>126</v>
      </c>
      <c r="N5" s="120">
        <v>120</v>
      </c>
      <c r="O5" s="120">
        <v>90</v>
      </c>
      <c r="P5" s="121">
        <v>41</v>
      </c>
      <c r="Q5" s="159">
        <v>420</v>
      </c>
      <c r="R5" s="159">
        <v>210</v>
      </c>
      <c r="S5" s="248">
        <v>225</v>
      </c>
      <c r="T5" s="233">
        <f t="shared" ref="T5:T40" si="0">C5+D5+E5+F5+G5+H5+I5+J5+K5+L5+M5+N5+O5+P5+Q5+R5+S5</f>
        <v>2359</v>
      </c>
      <c r="U5" s="396">
        <v>2</v>
      </c>
      <c r="V5" s="341">
        <v>132</v>
      </c>
      <c r="W5" s="109">
        <v>104</v>
      </c>
      <c r="X5" s="110">
        <v>96</v>
      </c>
      <c r="Y5" s="108">
        <v>112</v>
      </c>
      <c r="Z5" s="109">
        <v>104</v>
      </c>
      <c r="AA5" s="110">
        <v>102</v>
      </c>
      <c r="AB5" s="249">
        <v>124</v>
      </c>
      <c r="AC5" s="250">
        <v>112</v>
      </c>
      <c r="AD5" s="251">
        <v>103</v>
      </c>
      <c r="AE5" s="252">
        <v>92</v>
      </c>
      <c r="AF5" s="249">
        <v>140</v>
      </c>
      <c r="AG5" s="251">
        <v>115</v>
      </c>
      <c r="AH5" s="251">
        <v>100</v>
      </c>
      <c r="AI5" s="252">
        <v>87</v>
      </c>
      <c r="AJ5" s="146">
        <v>450</v>
      </c>
      <c r="AK5" s="253">
        <v>210</v>
      </c>
      <c r="AL5" s="254">
        <v>225</v>
      </c>
      <c r="AM5" s="238">
        <f t="shared" ref="AM5:AM40" si="1">V5+W5+X5+Y5+Z5+AA5+AB5+AC5+AD5+AE5+AF5+AG5+AH5+AI5+AJ5+AK5+AL5</f>
        <v>2408</v>
      </c>
      <c r="AN5" s="238">
        <v>1</v>
      </c>
      <c r="AO5" s="71">
        <f t="shared" ref="AO5:AO40" si="2">T5+AM5</f>
        <v>4767</v>
      </c>
      <c r="AP5" s="257" t="s">
        <v>98</v>
      </c>
    </row>
    <row r="6" spans="1:42" ht="14.25" customHeight="1" x14ac:dyDescent="0.3">
      <c r="A6" s="80">
        <v>2</v>
      </c>
      <c r="B6" s="22" t="s">
        <v>0</v>
      </c>
      <c r="C6" s="218">
        <v>150</v>
      </c>
      <c r="D6" s="219">
        <v>137</v>
      </c>
      <c r="E6" s="220">
        <v>124</v>
      </c>
      <c r="F6" s="218">
        <v>143</v>
      </c>
      <c r="G6" s="219">
        <v>137</v>
      </c>
      <c r="H6" s="220">
        <v>122</v>
      </c>
      <c r="I6" s="45">
        <v>137</v>
      </c>
      <c r="J6" s="46">
        <v>128</v>
      </c>
      <c r="K6" s="46">
        <v>107</v>
      </c>
      <c r="L6" s="47">
        <v>98</v>
      </c>
      <c r="M6" s="39">
        <v>150</v>
      </c>
      <c r="N6" s="40">
        <v>111</v>
      </c>
      <c r="O6" s="40">
        <v>104</v>
      </c>
      <c r="P6" s="41">
        <v>87</v>
      </c>
      <c r="Q6" s="229">
        <v>450</v>
      </c>
      <c r="R6" s="147">
        <v>225</v>
      </c>
      <c r="S6" s="150">
        <v>115</v>
      </c>
      <c r="T6" s="234">
        <f t="shared" si="0"/>
        <v>2525</v>
      </c>
      <c r="U6" s="130">
        <v>1</v>
      </c>
      <c r="V6" s="111">
        <v>137</v>
      </c>
      <c r="W6" s="46">
        <v>130</v>
      </c>
      <c r="X6" s="47">
        <v>108</v>
      </c>
      <c r="Y6" s="45">
        <v>146</v>
      </c>
      <c r="Z6" s="46">
        <v>140</v>
      </c>
      <c r="AA6" s="47">
        <v>100</v>
      </c>
      <c r="AB6" s="45">
        <v>132</v>
      </c>
      <c r="AC6" s="111">
        <v>122</v>
      </c>
      <c r="AD6" s="46">
        <v>98</v>
      </c>
      <c r="AE6" s="47">
        <v>86</v>
      </c>
      <c r="AF6" s="45">
        <v>137</v>
      </c>
      <c r="AG6" s="46">
        <v>115</v>
      </c>
      <c r="AH6" s="46">
        <v>100</v>
      </c>
      <c r="AI6" s="47">
        <v>87</v>
      </c>
      <c r="AJ6" s="244">
        <v>210</v>
      </c>
      <c r="AK6" s="147">
        <v>225</v>
      </c>
      <c r="AL6" s="150">
        <v>115</v>
      </c>
      <c r="AM6" s="239">
        <f t="shared" si="1"/>
        <v>2188</v>
      </c>
      <c r="AN6" s="239">
        <v>3</v>
      </c>
      <c r="AO6" s="72">
        <f t="shared" si="2"/>
        <v>4713</v>
      </c>
      <c r="AP6" s="258" t="s">
        <v>99</v>
      </c>
    </row>
    <row r="7" spans="1:42" ht="14.25" customHeight="1" x14ac:dyDescent="0.3">
      <c r="A7" s="80">
        <v>3</v>
      </c>
      <c r="B7" s="22" t="s">
        <v>2</v>
      </c>
      <c r="C7" s="218">
        <v>134</v>
      </c>
      <c r="D7" s="219">
        <v>113</v>
      </c>
      <c r="E7" s="220">
        <v>96</v>
      </c>
      <c r="F7" s="218">
        <v>128</v>
      </c>
      <c r="G7" s="219">
        <v>114</v>
      </c>
      <c r="H7" s="220">
        <v>106</v>
      </c>
      <c r="I7" s="5">
        <v>108</v>
      </c>
      <c r="J7" s="3">
        <v>94</v>
      </c>
      <c r="K7" s="3">
        <v>69</v>
      </c>
      <c r="L7" s="6">
        <v>53</v>
      </c>
      <c r="M7" s="5">
        <v>130</v>
      </c>
      <c r="N7" s="3">
        <v>128</v>
      </c>
      <c r="O7" s="3">
        <v>116</v>
      </c>
      <c r="P7" s="54">
        <v>94</v>
      </c>
      <c r="Q7" s="145">
        <v>390</v>
      </c>
      <c r="R7" s="145">
        <v>165</v>
      </c>
      <c r="S7" s="140">
        <v>155</v>
      </c>
      <c r="T7" s="234">
        <f t="shared" si="0"/>
        <v>2193</v>
      </c>
      <c r="U7" s="130">
        <v>3</v>
      </c>
      <c r="V7" s="111">
        <v>140</v>
      </c>
      <c r="W7" s="46">
        <v>107</v>
      </c>
      <c r="X7" s="47">
        <v>102</v>
      </c>
      <c r="Y7" s="45">
        <v>137</v>
      </c>
      <c r="Z7" s="46">
        <v>106</v>
      </c>
      <c r="AA7" s="47">
        <v>90</v>
      </c>
      <c r="AB7" s="5">
        <v>134</v>
      </c>
      <c r="AC7" s="106">
        <v>102</v>
      </c>
      <c r="AD7" s="3">
        <v>95</v>
      </c>
      <c r="AE7" s="6">
        <v>85</v>
      </c>
      <c r="AF7" s="5">
        <v>132</v>
      </c>
      <c r="AG7" s="3">
        <v>130</v>
      </c>
      <c r="AH7" s="3">
        <v>112</v>
      </c>
      <c r="AI7" s="6">
        <v>108</v>
      </c>
      <c r="AJ7" s="244">
        <v>420</v>
      </c>
      <c r="AK7" s="8">
        <v>165</v>
      </c>
      <c r="AL7" s="140">
        <v>155</v>
      </c>
      <c r="AM7" s="239">
        <f t="shared" si="1"/>
        <v>2320</v>
      </c>
      <c r="AN7" s="239">
        <v>2</v>
      </c>
      <c r="AO7" s="72">
        <f t="shared" si="2"/>
        <v>4513</v>
      </c>
      <c r="AP7" s="258" t="s">
        <v>100</v>
      </c>
    </row>
    <row r="8" spans="1:42" ht="14.25" customHeight="1" x14ac:dyDescent="0.3">
      <c r="A8" s="80">
        <v>4</v>
      </c>
      <c r="B8" s="22" t="s">
        <v>11</v>
      </c>
      <c r="C8" s="218">
        <v>146</v>
      </c>
      <c r="D8" s="219">
        <v>86</v>
      </c>
      <c r="E8" s="220">
        <v>82</v>
      </c>
      <c r="F8" s="218">
        <v>91</v>
      </c>
      <c r="G8" s="219">
        <v>84</v>
      </c>
      <c r="H8" s="220">
        <v>76</v>
      </c>
      <c r="I8" s="5">
        <v>150</v>
      </c>
      <c r="J8" s="3">
        <v>126</v>
      </c>
      <c r="K8" s="3">
        <v>118</v>
      </c>
      <c r="L8" s="6">
        <v>112</v>
      </c>
      <c r="M8" s="5">
        <v>143</v>
      </c>
      <c r="N8" s="3">
        <v>113</v>
      </c>
      <c r="O8" s="3">
        <v>105</v>
      </c>
      <c r="P8" s="6">
        <v>81</v>
      </c>
      <c r="Q8" s="8">
        <v>190</v>
      </c>
      <c r="R8" s="8">
        <v>125</v>
      </c>
      <c r="S8" s="140">
        <v>180</v>
      </c>
      <c r="T8" s="234">
        <f t="shared" si="0"/>
        <v>2008</v>
      </c>
      <c r="U8" s="130">
        <v>4</v>
      </c>
      <c r="V8" s="111">
        <v>106</v>
      </c>
      <c r="W8" s="46">
        <v>105</v>
      </c>
      <c r="X8" s="47">
        <v>101</v>
      </c>
      <c r="Y8" s="45">
        <v>126</v>
      </c>
      <c r="Z8" s="46">
        <v>105</v>
      </c>
      <c r="AA8" s="47">
        <v>87</v>
      </c>
      <c r="AB8" s="5">
        <v>113</v>
      </c>
      <c r="AC8" s="106">
        <v>110</v>
      </c>
      <c r="AD8" s="3">
        <v>94</v>
      </c>
      <c r="AE8" s="6">
        <v>90</v>
      </c>
      <c r="AF8" s="5">
        <v>143</v>
      </c>
      <c r="AG8" s="3">
        <v>106</v>
      </c>
      <c r="AH8" s="3">
        <v>102</v>
      </c>
      <c r="AI8" s="6">
        <v>73</v>
      </c>
      <c r="AJ8" s="244">
        <v>250</v>
      </c>
      <c r="AK8" s="8">
        <v>125</v>
      </c>
      <c r="AL8" s="140">
        <v>180</v>
      </c>
      <c r="AM8" s="239">
        <f t="shared" si="1"/>
        <v>2016</v>
      </c>
      <c r="AN8" s="239">
        <v>6</v>
      </c>
      <c r="AO8" s="72">
        <f t="shared" si="2"/>
        <v>4024</v>
      </c>
      <c r="AP8" s="258" t="s">
        <v>101</v>
      </c>
    </row>
    <row r="9" spans="1:42" ht="14.25" customHeight="1" x14ac:dyDescent="0.3">
      <c r="A9" s="80">
        <v>5</v>
      </c>
      <c r="B9" s="22" t="s">
        <v>18</v>
      </c>
      <c r="C9" s="218">
        <v>126</v>
      </c>
      <c r="D9" s="219">
        <v>112</v>
      </c>
      <c r="E9" s="220">
        <v>91</v>
      </c>
      <c r="F9" s="218">
        <v>146</v>
      </c>
      <c r="G9" s="219">
        <v>134</v>
      </c>
      <c r="H9" s="220">
        <v>126</v>
      </c>
      <c r="I9" s="5">
        <v>146</v>
      </c>
      <c r="J9" s="3">
        <v>89</v>
      </c>
      <c r="K9" s="3">
        <v>48</v>
      </c>
      <c r="L9" s="6"/>
      <c r="M9" s="5">
        <v>115</v>
      </c>
      <c r="N9" s="3">
        <v>108</v>
      </c>
      <c r="O9" s="3">
        <v>62</v>
      </c>
      <c r="P9" s="54"/>
      <c r="Q9" s="145">
        <v>220</v>
      </c>
      <c r="R9" s="145">
        <v>180</v>
      </c>
      <c r="S9" s="140">
        <v>105</v>
      </c>
      <c r="T9" s="234">
        <f t="shared" si="0"/>
        <v>1808</v>
      </c>
      <c r="U9" s="130">
        <v>8</v>
      </c>
      <c r="V9" s="111">
        <v>122</v>
      </c>
      <c r="W9" s="46">
        <v>111</v>
      </c>
      <c r="X9" s="47">
        <v>100</v>
      </c>
      <c r="Y9" s="45">
        <v>143</v>
      </c>
      <c r="Z9" s="46">
        <v>124</v>
      </c>
      <c r="AA9" s="47">
        <v>113</v>
      </c>
      <c r="AB9" s="5">
        <v>137</v>
      </c>
      <c r="AC9" s="106">
        <v>115</v>
      </c>
      <c r="AD9" s="3">
        <v>109</v>
      </c>
      <c r="AE9" s="6"/>
      <c r="AF9" s="5">
        <v>128</v>
      </c>
      <c r="AG9" s="3">
        <v>95</v>
      </c>
      <c r="AH9" s="3">
        <v>61</v>
      </c>
      <c r="AI9" s="6"/>
      <c r="AJ9" s="244">
        <v>390</v>
      </c>
      <c r="AK9" s="8">
        <v>180</v>
      </c>
      <c r="AL9" s="140">
        <v>105</v>
      </c>
      <c r="AM9" s="239">
        <f t="shared" si="1"/>
        <v>2033</v>
      </c>
      <c r="AN9" s="239">
        <v>5</v>
      </c>
      <c r="AO9" s="72">
        <f t="shared" si="2"/>
        <v>3841</v>
      </c>
      <c r="AP9" s="259">
        <v>5</v>
      </c>
    </row>
    <row r="10" spans="1:42" ht="14.25" customHeight="1" x14ac:dyDescent="0.3">
      <c r="A10" s="80">
        <v>6</v>
      </c>
      <c r="B10" s="22" t="s">
        <v>25</v>
      </c>
      <c r="C10" s="218">
        <v>95</v>
      </c>
      <c r="D10" s="219">
        <v>93</v>
      </c>
      <c r="E10" s="220">
        <v>77</v>
      </c>
      <c r="F10" s="218">
        <v>120</v>
      </c>
      <c r="G10" s="219">
        <v>110</v>
      </c>
      <c r="H10" s="220">
        <v>79</v>
      </c>
      <c r="I10" s="5">
        <v>113</v>
      </c>
      <c r="J10" s="3">
        <v>88</v>
      </c>
      <c r="K10" s="3">
        <v>84</v>
      </c>
      <c r="L10" s="6">
        <v>68</v>
      </c>
      <c r="M10" s="5">
        <v>146</v>
      </c>
      <c r="N10" s="3">
        <v>100</v>
      </c>
      <c r="O10" s="3">
        <v>96</v>
      </c>
      <c r="P10" s="6">
        <v>93</v>
      </c>
      <c r="Q10" s="8">
        <v>210</v>
      </c>
      <c r="R10" s="8">
        <v>80</v>
      </c>
      <c r="S10" s="140">
        <v>100</v>
      </c>
      <c r="T10" s="234">
        <f t="shared" si="0"/>
        <v>1752</v>
      </c>
      <c r="U10" s="130">
        <v>9</v>
      </c>
      <c r="V10" s="111">
        <v>143</v>
      </c>
      <c r="W10" s="46">
        <v>126</v>
      </c>
      <c r="X10" s="47">
        <v>114</v>
      </c>
      <c r="Y10" s="45">
        <v>128</v>
      </c>
      <c r="Z10" s="46">
        <v>110</v>
      </c>
      <c r="AA10" s="47">
        <v>107</v>
      </c>
      <c r="AB10" s="5">
        <v>150</v>
      </c>
      <c r="AC10" s="106">
        <v>114</v>
      </c>
      <c r="AD10" s="3">
        <v>100</v>
      </c>
      <c r="AE10" s="6">
        <v>80</v>
      </c>
      <c r="AF10" s="5">
        <v>122</v>
      </c>
      <c r="AG10" s="3">
        <v>103</v>
      </c>
      <c r="AH10" s="3">
        <v>83</v>
      </c>
      <c r="AI10" s="6">
        <v>62</v>
      </c>
      <c r="AJ10" s="244">
        <v>360</v>
      </c>
      <c r="AK10" s="8">
        <v>80</v>
      </c>
      <c r="AL10" s="140">
        <v>100</v>
      </c>
      <c r="AM10" s="239">
        <f t="shared" si="1"/>
        <v>2082</v>
      </c>
      <c r="AN10" s="239">
        <v>4</v>
      </c>
      <c r="AO10" s="72">
        <f t="shared" si="2"/>
        <v>3834</v>
      </c>
      <c r="AP10" s="258" t="s">
        <v>102</v>
      </c>
    </row>
    <row r="11" spans="1:42" ht="14.25" customHeight="1" x14ac:dyDescent="0.3">
      <c r="A11" s="80">
        <v>7</v>
      </c>
      <c r="B11" s="22" t="s">
        <v>96</v>
      </c>
      <c r="C11" s="218">
        <v>140</v>
      </c>
      <c r="D11" s="219">
        <v>105</v>
      </c>
      <c r="E11" s="220">
        <v>65</v>
      </c>
      <c r="F11" s="218">
        <v>116</v>
      </c>
      <c r="G11" s="219">
        <v>105</v>
      </c>
      <c r="H11" s="220">
        <v>100</v>
      </c>
      <c r="I11" s="45">
        <v>97</v>
      </c>
      <c r="J11" s="46">
        <v>92</v>
      </c>
      <c r="K11" s="46">
        <v>90</v>
      </c>
      <c r="L11" s="47">
        <v>75</v>
      </c>
      <c r="M11" s="39">
        <v>99</v>
      </c>
      <c r="N11" s="40">
        <v>88</v>
      </c>
      <c r="O11" s="40">
        <v>82</v>
      </c>
      <c r="P11" s="41">
        <v>73</v>
      </c>
      <c r="Q11" s="229">
        <v>360</v>
      </c>
      <c r="R11" s="147">
        <v>135</v>
      </c>
      <c r="S11" s="150">
        <v>65</v>
      </c>
      <c r="T11" s="234">
        <f t="shared" si="0"/>
        <v>1887</v>
      </c>
      <c r="U11" s="130">
        <v>6</v>
      </c>
      <c r="V11" s="111">
        <v>115</v>
      </c>
      <c r="W11" s="46">
        <v>113</v>
      </c>
      <c r="X11" s="47">
        <v>99</v>
      </c>
      <c r="Y11" s="45">
        <v>134</v>
      </c>
      <c r="Z11" s="46">
        <v>118</v>
      </c>
      <c r="AA11" s="47">
        <v>103</v>
      </c>
      <c r="AB11" s="32">
        <v>97</v>
      </c>
      <c r="AC11" s="105">
        <v>78</v>
      </c>
      <c r="AD11" s="33">
        <v>66</v>
      </c>
      <c r="AE11" s="34">
        <v>65</v>
      </c>
      <c r="AF11" s="32">
        <v>111</v>
      </c>
      <c r="AG11" s="33">
        <v>109</v>
      </c>
      <c r="AH11" s="33">
        <v>105</v>
      </c>
      <c r="AI11" s="34">
        <v>99</v>
      </c>
      <c r="AJ11" s="244">
        <v>310</v>
      </c>
      <c r="AK11" s="35">
        <v>135</v>
      </c>
      <c r="AL11" s="152">
        <v>65</v>
      </c>
      <c r="AM11" s="239">
        <f t="shared" si="1"/>
        <v>1922</v>
      </c>
      <c r="AN11" s="239">
        <v>10</v>
      </c>
      <c r="AO11" s="72">
        <f t="shared" si="2"/>
        <v>3809</v>
      </c>
      <c r="AP11" s="258" t="s">
        <v>103</v>
      </c>
    </row>
    <row r="12" spans="1:42" ht="14.25" customHeight="1" x14ac:dyDescent="0.3">
      <c r="A12" s="80">
        <v>8</v>
      </c>
      <c r="B12" s="22" t="s">
        <v>16</v>
      </c>
      <c r="C12" s="218">
        <v>132</v>
      </c>
      <c r="D12" s="219">
        <v>115</v>
      </c>
      <c r="E12" s="220"/>
      <c r="F12" s="218">
        <v>150</v>
      </c>
      <c r="G12" s="219">
        <v>104</v>
      </c>
      <c r="H12" s="220">
        <v>96</v>
      </c>
      <c r="I12" s="5">
        <v>132</v>
      </c>
      <c r="J12" s="3">
        <v>116</v>
      </c>
      <c r="K12" s="3">
        <v>109</v>
      </c>
      <c r="L12" s="6">
        <v>73</v>
      </c>
      <c r="M12" s="5">
        <v>109</v>
      </c>
      <c r="N12" s="3">
        <v>57</v>
      </c>
      <c r="O12" s="3">
        <v>51</v>
      </c>
      <c r="P12" s="54">
        <v>48</v>
      </c>
      <c r="Q12" s="145">
        <v>270</v>
      </c>
      <c r="R12" s="145">
        <v>195</v>
      </c>
      <c r="S12" s="140">
        <v>80</v>
      </c>
      <c r="T12" s="234">
        <f t="shared" si="0"/>
        <v>1837</v>
      </c>
      <c r="U12" s="130">
        <v>7</v>
      </c>
      <c r="V12" s="111">
        <v>134</v>
      </c>
      <c r="W12" s="46">
        <v>124</v>
      </c>
      <c r="X12" s="47">
        <v>112</v>
      </c>
      <c r="Y12" s="45">
        <v>122</v>
      </c>
      <c r="Z12" s="46">
        <v>120</v>
      </c>
      <c r="AA12" s="47">
        <v>72</v>
      </c>
      <c r="AB12" s="5">
        <v>99</v>
      </c>
      <c r="AC12" s="106">
        <v>84</v>
      </c>
      <c r="AD12" s="3">
        <v>75</v>
      </c>
      <c r="AE12" s="6">
        <v>73</v>
      </c>
      <c r="AF12" s="5">
        <v>94</v>
      </c>
      <c r="AG12" s="3">
        <v>89</v>
      </c>
      <c r="AH12" s="3">
        <v>82</v>
      </c>
      <c r="AI12" s="6">
        <v>42</v>
      </c>
      <c r="AJ12" s="244">
        <v>330</v>
      </c>
      <c r="AK12" s="8">
        <v>195</v>
      </c>
      <c r="AL12" s="140">
        <v>80</v>
      </c>
      <c r="AM12" s="239">
        <f t="shared" si="1"/>
        <v>1927</v>
      </c>
      <c r="AN12" s="239">
        <v>9</v>
      </c>
      <c r="AO12" s="72">
        <f t="shared" si="2"/>
        <v>3764</v>
      </c>
      <c r="AP12" s="258" t="s">
        <v>104</v>
      </c>
    </row>
    <row r="13" spans="1:42" ht="14.25" customHeight="1" x14ac:dyDescent="0.3">
      <c r="A13" s="80">
        <v>9</v>
      </c>
      <c r="B13" s="22" t="s">
        <v>3</v>
      </c>
      <c r="C13" s="218">
        <v>118</v>
      </c>
      <c r="D13" s="219">
        <v>104</v>
      </c>
      <c r="E13" s="220">
        <v>98</v>
      </c>
      <c r="F13" s="218">
        <v>95</v>
      </c>
      <c r="G13" s="219">
        <v>93</v>
      </c>
      <c r="H13" s="220">
        <v>90</v>
      </c>
      <c r="I13" s="5">
        <v>120</v>
      </c>
      <c r="J13" s="3">
        <v>110</v>
      </c>
      <c r="K13" s="3">
        <v>91</v>
      </c>
      <c r="L13" s="6">
        <v>40</v>
      </c>
      <c r="M13" s="5">
        <v>112</v>
      </c>
      <c r="N13" s="3">
        <v>106</v>
      </c>
      <c r="O13" s="3">
        <v>92</v>
      </c>
      <c r="P13" s="6">
        <v>64</v>
      </c>
      <c r="Q13" s="8">
        <v>310</v>
      </c>
      <c r="R13" s="8">
        <v>155</v>
      </c>
      <c r="S13" s="140">
        <v>165</v>
      </c>
      <c r="T13" s="234">
        <f t="shared" si="0"/>
        <v>1963</v>
      </c>
      <c r="U13" s="130">
        <v>5</v>
      </c>
      <c r="V13" s="111">
        <v>150</v>
      </c>
      <c r="W13" s="46">
        <v>128</v>
      </c>
      <c r="X13" s="47">
        <v>90</v>
      </c>
      <c r="Y13" s="45">
        <v>99</v>
      </c>
      <c r="Z13" s="46">
        <v>98</v>
      </c>
      <c r="AA13" s="47">
        <v>92</v>
      </c>
      <c r="AB13" s="48">
        <v>101</v>
      </c>
      <c r="AC13" s="113">
        <v>93</v>
      </c>
      <c r="AD13" s="49">
        <v>72</v>
      </c>
      <c r="AE13" s="50">
        <v>57</v>
      </c>
      <c r="AF13" s="48">
        <v>81</v>
      </c>
      <c r="AG13" s="49">
        <v>75</v>
      </c>
      <c r="AH13" s="49">
        <v>58</v>
      </c>
      <c r="AI13" s="50">
        <v>45</v>
      </c>
      <c r="AJ13" s="244">
        <v>230</v>
      </c>
      <c r="AK13" s="148">
        <v>155</v>
      </c>
      <c r="AL13" s="151">
        <v>165</v>
      </c>
      <c r="AM13" s="239">
        <f t="shared" si="1"/>
        <v>1789</v>
      </c>
      <c r="AN13" s="239">
        <v>11</v>
      </c>
      <c r="AO13" s="72">
        <f t="shared" si="2"/>
        <v>3752</v>
      </c>
      <c r="AP13" s="258" t="s">
        <v>105</v>
      </c>
    </row>
    <row r="14" spans="1:42" ht="14.25" customHeight="1" x14ac:dyDescent="0.3">
      <c r="A14" s="80">
        <v>10</v>
      </c>
      <c r="B14" s="23" t="s">
        <v>24</v>
      </c>
      <c r="C14" s="5">
        <v>114</v>
      </c>
      <c r="D14" s="3">
        <v>99</v>
      </c>
      <c r="E14" s="6">
        <v>67</v>
      </c>
      <c r="F14" s="5">
        <v>130</v>
      </c>
      <c r="G14" s="3">
        <v>77</v>
      </c>
      <c r="H14" s="6">
        <v>69</v>
      </c>
      <c r="I14" s="5">
        <v>143</v>
      </c>
      <c r="J14" s="3">
        <v>70</v>
      </c>
      <c r="K14" s="3">
        <v>39</v>
      </c>
      <c r="L14" s="6">
        <v>38</v>
      </c>
      <c r="M14" s="5">
        <v>122</v>
      </c>
      <c r="N14" s="3">
        <v>80</v>
      </c>
      <c r="O14" s="3">
        <v>55</v>
      </c>
      <c r="P14" s="6">
        <v>44</v>
      </c>
      <c r="Q14" s="8">
        <v>200</v>
      </c>
      <c r="R14" s="8">
        <v>115</v>
      </c>
      <c r="S14" s="140">
        <v>195</v>
      </c>
      <c r="T14" s="234">
        <f t="shared" si="0"/>
        <v>1657</v>
      </c>
      <c r="U14" s="130">
        <v>11</v>
      </c>
      <c r="V14" s="111">
        <v>146</v>
      </c>
      <c r="W14" s="46">
        <v>103</v>
      </c>
      <c r="X14" s="47">
        <v>82</v>
      </c>
      <c r="Y14" s="45">
        <v>116</v>
      </c>
      <c r="Z14" s="46">
        <v>109</v>
      </c>
      <c r="AA14" s="47">
        <v>78</v>
      </c>
      <c r="AB14" s="5">
        <v>146</v>
      </c>
      <c r="AC14" s="106">
        <v>116</v>
      </c>
      <c r="AD14" s="3">
        <v>106</v>
      </c>
      <c r="AE14" s="6">
        <v>89</v>
      </c>
      <c r="AF14" s="5">
        <v>134</v>
      </c>
      <c r="AG14" s="3">
        <v>98</v>
      </c>
      <c r="AH14" s="3">
        <v>70</v>
      </c>
      <c r="AI14" s="6">
        <v>34</v>
      </c>
      <c r="AJ14" s="244">
        <v>220</v>
      </c>
      <c r="AK14" s="8">
        <v>115</v>
      </c>
      <c r="AL14" s="140">
        <v>195</v>
      </c>
      <c r="AM14" s="239">
        <f t="shared" si="1"/>
        <v>1957</v>
      </c>
      <c r="AN14" s="239">
        <v>8</v>
      </c>
      <c r="AO14" s="72">
        <f t="shared" si="2"/>
        <v>3614</v>
      </c>
      <c r="AP14" s="258" t="s">
        <v>106</v>
      </c>
    </row>
    <row r="15" spans="1:42" ht="14.25" customHeight="1" x14ac:dyDescent="0.3">
      <c r="A15" s="80">
        <v>11</v>
      </c>
      <c r="B15" s="22" t="s">
        <v>17</v>
      </c>
      <c r="C15" s="218">
        <v>130</v>
      </c>
      <c r="D15" s="219">
        <v>109</v>
      </c>
      <c r="E15" s="220">
        <v>94</v>
      </c>
      <c r="F15" s="218">
        <v>111</v>
      </c>
      <c r="G15" s="219">
        <v>80</v>
      </c>
      <c r="H15" s="220">
        <v>74</v>
      </c>
      <c r="I15" s="5">
        <v>83</v>
      </c>
      <c r="J15" s="3">
        <v>82</v>
      </c>
      <c r="K15" s="3">
        <v>58</v>
      </c>
      <c r="L15" s="6">
        <v>57</v>
      </c>
      <c r="M15" s="5">
        <v>103</v>
      </c>
      <c r="N15" s="3">
        <v>71</v>
      </c>
      <c r="O15" s="3">
        <v>59</v>
      </c>
      <c r="P15" s="6">
        <v>53</v>
      </c>
      <c r="Q15" s="8">
        <v>330</v>
      </c>
      <c r="R15" s="8">
        <v>100</v>
      </c>
      <c r="S15" s="140">
        <v>135</v>
      </c>
      <c r="T15" s="234">
        <f t="shared" si="0"/>
        <v>1729</v>
      </c>
      <c r="U15" s="130">
        <v>10</v>
      </c>
      <c r="V15" s="111">
        <v>98</v>
      </c>
      <c r="W15" s="46">
        <v>93</v>
      </c>
      <c r="X15" s="47">
        <v>92</v>
      </c>
      <c r="Y15" s="45">
        <v>114</v>
      </c>
      <c r="Z15" s="46">
        <v>85</v>
      </c>
      <c r="AA15" s="47">
        <v>82</v>
      </c>
      <c r="AB15" s="5">
        <v>128</v>
      </c>
      <c r="AC15" s="106">
        <v>70</v>
      </c>
      <c r="AD15" s="3">
        <v>69</v>
      </c>
      <c r="AE15" s="6">
        <v>44</v>
      </c>
      <c r="AF15" s="5">
        <v>114</v>
      </c>
      <c r="AG15" s="3">
        <v>93</v>
      </c>
      <c r="AH15" s="3">
        <v>88</v>
      </c>
      <c r="AI15" s="6">
        <v>36</v>
      </c>
      <c r="AJ15" s="244">
        <v>290</v>
      </c>
      <c r="AK15" s="8">
        <v>100</v>
      </c>
      <c r="AL15" s="140">
        <v>135</v>
      </c>
      <c r="AM15" s="239">
        <f t="shared" si="1"/>
        <v>1731</v>
      </c>
      <c r="AN15" s="239">
        <v>12</v>
      </c>
      <c r="AO15" s="72">
        <f t="shared" si="2"/>
        <v>3460</v>
      </c>
      <c r="AP15" s="258" t="s">
        <v>107</v>
      </c>
    </row>
    <row r="16" spans="1:42" ht="14.25" customHeight="1" x14ac:dyDescent="0.3">
      <c r="A16" s="80">
        <v>12</v>
      </c>
      <c r="B16" s="24" t="s">
        <v>8</v>
      </c>
      <c r="C16" s="221">
        <v>90</v>
      </c>
      <c r="D16" s="222">
        <v>84</v>
      </c>
      <c r="E16" s="223">
        <v>79</v>
      </c>
      <c r="F16" s="221">
        <v>92</v>
      </c>
      <c r="G16" s="222">
        <v>87</v>
      </c>
      <c r="H16" s="223">
        <v>83</v>
      </c>
      <c r="I16" s="5">
        <v>106</v>
      </c>
      <c r="J16" s="3">
        <v>62</v>
      </c>
      <c r="K16" s="3">
        <v>61</v>
      </c>
      <c r="L16" s="6">
        <v>52</v>
      </c>
      <c r="M16" s="5">
        <v>124</v>
      </c>
      <c r="N16" s="3">
        <v>102</v>
      </c>
      <c r="O16" s="3">
        <v>77</v>
      </c>
      <c r="P16" s="6">
        <v>39</v>
      </c>
      <c r="Q16" s="8"/>
      <c r="R16" s="8">
        <v>85</v>
      </c>
      <c r="S16" s="140">
        <v>125</v>
      </c>
      <c r="T16" s="234">
        <f t="shared" si="0"/>
        <v>1348</v>
      </c>
      <c r="U16" s="130">
        <v>13</v>
      </c>
      <c r="V16" s="111">
        <v>118</v>
      </c>
      <c r="W16" s="46">
        <v>116</v>
      </c>
      <c r="X16" s="47">
        <v>68</v>
      </c>
      <c r="Y16" s="45">
        <v>150</v>
      </c>
      <c r="Z16" s="46">
        <v>111</v>
      </c>
      <c r="AA16" s="47">
        <v>108</v>
      </c>
      <c r="AB16" s="5">
        <v>140</v>
      </c>
      <c r="AC16" s="106">
        <v>120</v>
      </c>
      <c r="AD16" s="3">
        <v>68</v>
      </c>
      <c r="AE16" s="6">
        <v>59</v>
      </c>
      <c r="AF16" s="5">
        <v>150</v>
      </c>
      <c r="AG16" s="3">
        <v>124</v>
      </c>
      <c r="AH16" s="3">
        <v>86</v>
      </c>
      <c r="AI16" s="6">
        <v>84</v>
      </c>
      <c r="AJ16" s="244">
        <v>270</v>
      </c>
      <c r="AK16" s="8">
        <v>85</v>
      </c>
      <c r="AL16" s="140">
        <v>125</v>
      </c>
      <c r="AM16" s="239">
        <f t="shared" si="1"/>
        <v>1982</v>
      </c>
      <c r="AN16" s="239">
        <v>7</v>
      </c>
      <c r="AO16" s="72">
        <f t="shared" si="2"/>
        <v>3330</v>
      </c>
      <c r="AP16" s="258" t="s">
        <v>108</v>
      </c>
    </row>
    <row r="17" spans="1:42" ht="14.25" customHeight="1" x14ac:dyDescent="0.3">
      <c r="A17" s="80">
        <v>13</v>
      </c>
      <c r="B17" s="236" t="s">
        <v>10</v>
      </c>
      <c r="C17" s="218">
        <v>122</v>
      </c>
      <c r="D17" s="219">
        <v>76</v>
      </c>
      <c r="E17" s="220">
        <v>71</v>
      </c>
      <c r="F17" s="218">
        <v>118</v>
      </c>
      <c r="G17" s="219">
        <v>113</v>
      </c>
      <c r="H17" s="220">
        <v>97</v>
      </c>
      <c r="I17" s="5">
        <v>115</v>
      </c>
      <c r="J17" s="3">
        <v>79</v>
      </c>
      <c r="K17" s="3">
        <v>65</v>
      </c>
      <c r="L17" s="6">
        <v>43</v>
      </c>
      <c r="M17" s="5">
        <v>79</v>
      </c>
      <c r="N17" s="3">
        <v>72</v>
      </c>
      <c r="O17" s="3">
        <v>65</v>
      </c>
      <c r="P17" s="6">
        <v>56</v>
      </c>
      <c r="Q17" s="8">
        <v>250</v>
      </c>
      <c r="R17" s="8">
        <v>75</v>
      </c>
      <c r="S17" s="140">
        <v>90</v>
      </c>
      <c r="T17" s="234">
        <f t="shared" si="0"/>
        <v>1586</v>
      </c>
      <c r="U17" s="130">
        <v>12</v>
      </c>
      <c r="V17" s="111">
        <v>120</v>
      </c>
      <c r="W17" s="46">
        <v>86</v>
      </c>
      <c r="X17" s="47">
        <v>71</v>
      </c>
      <c r="Y17" s="45">
        <v>74</v>
      </c>
      <c r="Z17" s="46">
        <v>71</v>
      </c>
      <c r="AA17" s="47">
        <v>65</v>
      </c>
      <c r="AB17" s="48">
        <v>74</v>
      </c>
      <c r="AC17" s="113">
        <v>67</v>
      </c>
      <c r="AD17" s="49">
        <v>56</v>
      </c>
      <c r="AE17" s="50">
        <v>40</v>
      </c>
      <c r="AF17" s="48">
        <v>59</v>
      </c>
      <c r="AG17" s="49">
        <v>52</v>
      </c>
      <c r="AH17" s="49">
        <v>47</v>
      </c>
      <c r="AI17" s="50">
        <v>43</v>
      </c>
      <c r="AJ17" s="244">
        <v>180</v>
      </c>
      <c r="AK17" s="148">
        <v>75</v>
      </c>
      <c r="AL17" s="151">
        <v>90</v>
      </c>
      <c r="AM17" s="239">
        <f t="shared" si="1"/>
        <v>1270</v>
      </c>
      <c r="AN17" s="239">
        <v>13</v>
      </c>
      <c r="AO17" s="72">
        <f t="shared" si="2"/>
        <v>2856</v>
      </c>
      <c r="AP17" s="258" t="s">
        <v>109</v>
      </c>
    </row>
    <row r="18" spans="1:42" ht="14.25" customHeight="1" x14ac:dyDescent="0.3">
      <c r="A18" s="80">
        <v>14</v>
      </c>
      <c r="B18" s="22" t="s">
        <v>15</v>
      </c>
      <c r="C18" s="218"/>
      <c r="D18" s="219"/>
      <c r="E18" s="220"/>
      <c r="F18" s="218"/>
      <c r="G18" s="219"/>
      <c r="H18" s="220"/>
      <c r="I18" s="5">
        <v>140</v>
      </c>
      <c r="J18" s="3">
        <v>122</v>
      </c>
      <c r="K18" s="3">
        <v>101</v>
      </c>
      <c r="L18" s="6">
        <v>64</v>
      </c>
      <c r="M18" s="5">
        <v>134</v>
      </c>
      <c r="N18" s="3">
        <v>90</v>
      </c>
      <c r="O18" s="3">
        <v>76</v>
      </c>
      <c r="P18" s="6">
        <v>69</v>
      </c>
      <c r="Q18" s="8"/>
      <c r="R18" s="8">
        <v>90</v>
      </c>
      <c r="S18" s="140">
        <v>210</v>
      </c>
      <c r="T18" s="234">
        <f t="shared" si="0"/>
        <v>1096</v>
      </c>
      <c r="U18" s="130">
        <v>15</v>
      </c>
      <c r="V18" s="111"/>
      <c r="W18" s="46"/>
      <c r="X18" s="47"/>
      <c r="Y18" s="45">
        <v>132</v>
      </c>
      <c r="Z18" s="46"/>
      <c r="AA18" s="47"/>
      <c r="AB18" s="45">
        <v>130</v>
      </c>
      <c r="AC18" s="111">
        <v>111</v>
      </c>
      <c r="AD18" s="46">
        <v>107</v>
      </c>
      <c r="AE18" s="47">
        <v>71</v>
      </c>
      <c r="AF18" s="45">
        <v>126</v>
      </c>
      <c r="AG18" s="46">
        <v>90</v>
      </c>
      <c r="AH18" s="46">
        <v>85</v>
      </c>
      <c r="AI18" s="47">
        <v>66</v>
      </c>
      <c r="AJ18" s="244"/>
      <c r="AK18" s="147">
        <v>90</v>
      </c>
      <c r="AL18" s="150">
        <v>210</v>
      </c>
      <c r="AM18" s="239">
        <f t="shared" si="1"/>
        <v>1218</v>
      </c>
      <c r="AN18" s="239">
        <v>14</v>
      </c>
      <c r="AO18" s="72">
        <f t="shared" si="2"/>
        <v>2314</v>
      </c>
      <c r="AP18" s="258" t="s">
        <v>137</v>
      </c>
    </row>
    <row r="19" spans="1:42" ht="14.25" customHeight="1" x14ac:dyDescent="0.3">
      <c r="A19" s="80">
        <v>15</v>
      </c>
      <c r="B19" s="22" t="s">
        <v>12</v>
      </c>
      <c r="C19" s="218"/>
      <c r="D19" s="219"/>
      <c r="E19" s="220"/>
      <c r="F19" s="218"/>
      <c r="G19" s="219"/>
      <c r="H19" s="220"/>
      <c r="I19" s="5">
        <v>124</v>
      </c>
      <c r="J19" s="3">
        <v>81</v>
      </c>
      <c r="K19" s="3">
        <v>63</v>
      </c>
      <c r="L19" s="6">
        <v>55</v>
      </c>
      <c r="M19" s="5">
        <v>140</v>
      </c>
      <c r="N19" s="3">
        <v>110</v>
      </c>
      <c r="O19" s="3">
        <v>63</v>
      </c>
      <c r="P19" s="6">
        <v>38</v>
      </c>
      <c r="Q19" s="8"/>
      <c r="R19" s="8">
        <v>110</v>
      </c>
      <c r="S19" s="140">
        <v>85</v>
      </c>
      <c r="T19" s="234">
        <f t="shared" si="0"/>
        <v>869</v>
      </c>
      <c r="U19" s="130">
        <v>20</v>
      </c>
      <c r="V19" s="111"/>
      <c r="W19" s="46"/>
      <c r="X19" s="47"/>
      <c r="Y19" s="45"/>
      <c r="Z19" s="46"/>
      <c r="AA19" s="47"/>
      <c r="AB19" s="5">
        <v>143</v>
      </c>
      <c r="AC19" s="106">
        <v>104</v>
      </c>
      <c r="AD19" s="3">
        <v>88</v>
      </c>
      <c r="AE19" s="6">
        <v>77</v>
      </c>
      <c r="AF19" s="5">
        <v>146</v>
      </c>
      <c r="AG19" s="3">
        <v>118</v>
      </c>
      <c r="AH19" s="3">
        <v>107</v>
      </c>
      <c r="AI19" s="6">
        <v>91</v>
      </c>
      <c r="AJ19" s="244"/>
      <c r="AK19" s="8">
        <v>110</v>
      </c>
      <c r="AL19" s="140">
        <v>135</v>
      </c>
      <c r="AM19" s="239">
        <f t="shared" si="1"/>
        <v>1119</v>
      </c>
      <c r="AN19" s="239">
        <v>15</v>
      </c>
      <c r="AO19" s="72">
        <f t="shared" si="2"/>
        <v>1988</v>
      </c>
      <c r="AP19" s="258" t="s">
        <v>110</v>
      </c>
    </row>
    <row r="20" spans="1:42" ht="14.25" customHeight="1" x14ac:dyDescent="0.3">
      <c r="A20" s="80">
        <v>16</v>
      </c>
      <c r="B20" s="22" t="s">
        <v>5</v>
      </c>
      <c r="C20" s="218"/>
      <c r="D20" s="219"/>
      <c r="E20" s="220"/>
      <c r="F20" s="218"/>
      <c r="G20" s="219"/>
      <c r="H20" s="220"/>
      <c r="I20" s="5">
        <v>104</v>
      </c>
      <c r="J20" s="3">
        <v>100</v>
      </c>
      <c r="K20" s="3">
        <v>78</v>
      </c>
      <c r="L20" s="6">
        <v>35</v>
      </c>
      <c r="M20" s="5">
        <v>118</v>
      </c>
      <c r="N20" s="3">
        <v>114</v>
      </c>
      <c r="O20" s="3">
        <v>60</v>
      </c>
      <c r="P20" s="6">
        <v>47</v>
      </c>
      <c r="Q20" s="8"/>
      <c r="R20" s="8">
        <v>105</v>
      </c>
      <c r="S20" s="140">
        <v>145</v>
      </c>
      <c r="T20" s="234">
        <f t="shared" si="0"/>
        <v>906</v>
      </c>
      <c r="U20" s="130">
        <v>19</v>
      </c>
      <c r="V20" s="111"/>
      <c r="W20" s="46"/>
      <c r="X20" s="47"/>
      <c r="Y20" s="45"/>
      <c r="Z20" s="46"/>
      <c r="AA20" s="47"/>
      <c r="AB20" s="5">
        <v>96</v>
      </c>
      <c r="AC20" s="106">
        <v>81</v>
      </c>
      <c r="AD20" s="3">
        <v>63</v>
      </c>
      <c r="AE20" s="6">
        <v>52</v>
      </c>
      <c r="AF20" s="5">
        <v>120</v>
      </c>
      <c r="AG20" s="3">
        <v>116</v>
      </c>
      <c r="AH20" s="3">
        <v>110</v>
      </c>
      <c r="AI20" s="6">
        <v>104</v>
      </c>
      <c r="AJ20" s="244"/>
      <c r="AK20" s="8">
        <v>105</v>
      </c>
      <c r="AL20" s="140">
        <v>145</v>
      </c>
      <c r="AM20" s="239">
        <f t="shared" si="1"/>
        <v>992</v>
      </c>
      <c r="AN20" s="239">
        <v>16</v>
      </c>
      <c r="AO20" s="72">
        <f t="shared" si="2"/>
        <v>1898</v>
      </c>
      <c r="AP20" s="258" t="s">
        <v>111</v>
      </c>
    </row>
    <row r="21" spans="1:42" ht="14.25" customHeight="1" x14ac:dyDescent="0.3">
      <c r="A21" s="80">
        <v>17</v>
      </c>
      <c r="B21" s="23" t="s">
        <v>1</v>
      </c>
      <c r="C21" s="5"/>
      <c r="D21" s="3"/>
      <c r="E21" s="6"/>
      <c r="F21" s="5"/>
      <c r="G21" s="3"/>
      <c r="H21" s="6"/>
      <c r="I21" s="32">
        <v>134</v>
      </c>
      <c r="J21" s="33">
        <v>103</v>
      </c>
      <c r="K21" s="33">
        <v>86</v>
      </c>
      <c r="L21" s="34">
        <v>80</v>
      </c>
      <c r="M21" s="32">
        <v>132</v>
      </c>
      <c r="N21" s="33">
        <v>98</v>
      </c>
      <c r="O21" s="33">
        <v>58</v>
      </c>
      <c r="P21" s="34">
        <v>52</v>
      </c>
      <c r="Q21" s="35"/>
      <c r="R21" s="35">
        <v>145</v>
      </c>
      <c r="S21" s="152">
        <v>70</v>
      </c>
      <c r="T21" s="234">
        <f t="shared" si="0"/>
        <v>958</v>
      </c>
      <c r="U21" s="130">
        <v>18</v>
      </c>
      <c r="V21" s="111"/>
      <c r="W21" s="46"/>
      <c r="X21" s="47"/>
      <c r="Y21" s="45"/>
      <c r="Z21" s="46"/>
      <c r="AA21" s="47"/>
      <c r="AB21" s="5">
        <v>126</v>
      </c>
      <c r="AC21" s="106">
        <v>108</v>
      </c>
      <c r="AD21" s="3">
        <v>91</v>
      </c>
      <c r="AE21" s="6">
        <v>83</v>
      </c>
      <c r="AF21" s="5">
        <v>92</v>
      </c>
      <c r="AG21" s="3">
        <v>74</v>
      </c>
      <c r="AH21" s="3">
        <v>63</v>
      </c>
      <c r="AI21" s="6">
        <v>51</v>
      </c>
      <c r="AJ21" s="244"/>
      <c r="AK21" s="8">
        <v>145</v>
      </c>
      <c r="AL21" s="140">
        <v>70</v>
      </c>
      <c r="AM21" s="239">
        <f t="shared" si="1"/>
        <v>903</v>
      </c>
      <c r="AN21" s="239">
        <v>17</v>
      </c>
      <c r="AO21" s="72">
        <f t="shared" si="2"/>
        <v>1861</v>
      </c>
      <c r="AP21" s="258" t="s">
        <v>112</v>
      </c>
    </row>
    <row r="22" spans="1:42" ht="14.25" customHeight="1" x14ac:dyDescent="0.3">
      <c r="A22" s="80">
        <v>18</v>
      </c>
      <c r="B22" s="23" t="s">
        <v>84</v>
      </c>
      <c r="C22" s="5">
        <v>120</v>
      </c>
      <c r="D22" s="3">
        <v>116</v>
      </c>
      <c r="E22" s="6">
        <v>88</v>
      </c>
      <c r="F22" s="5">
        <v>75</v>
      </c>
      <c r="G22" s="3">
        <v>66</v>
      </c>
      <c r="H22" s="6">
        <v>58</v>
      </c>
      <c r="I22" s="5">
        <v>111</v>
      </c>
      <c r="J22" s="3"/>
      <c r="K22" s="3"/>
      <c r="L22" s="6"/>
      <c r="M22" s="5">
        <v>35</v>
      </c>
      <c r="N22" s="3"/>
      <c r="O22" s="3"/>
      <c r="P22" s="6"/>
      <c r="Q22" s="8">
        <v>290</v>
      </c>
      <c r="R22" s="8"/>
      <c r="S22" s="140"/>
      <c r="T22" s="234">
        <f t="shared" si="0"/>
        <v>959</v>
      </c>
      <c r="U22" s="130">
        <v>17</v>
      </c>
      <c r="V22" s="111">
        <v>83</v>
      </c>
      <c r="W22" s="46">
        <v>72</v>
      </c>
      <c r="X22" s="47">
        <v>70</v>
      </c>
      <c r="Y22" s="45">
        <v>77</v>
      </c>
      <c r="Z22" s="46">
        <v>69</v>
      </c>
      <c r="AA22" s="47">
        <v>64</v>
      </c>
      <c r="AB22" s="5"/>
      <c r="AC22" s="106"/>
      <c r="AD22" s="3"/>
      <c r="AE22" s="6"/>
      <c r="AF22" s="5"/>
      <c r="AG22" s="3"/>
      <c r="AH22" s="3"/>
      <c r="AI22" s="6"/>
      <c r="AJ22" s="244">
        <v>190</v>
      </c>
      <c r="AK22" s="8"/>
      <c r="AL22" s="140"/>
      <c r="AM22" s="239">
        <f t="shared" si="1"/>
        <v>625</v>
      </c>
      <c r="AN22" s="239">
        <v>21</v>
      </c>
      <c r="AO22" s="72">
        <f t="shared" si="2"/>
        <v>1584</v>
      </c>
      <c r="AP22" s="258" t="s">
        <v>113</v>
      </c>
    </row>
    <row r="23" spans="1:42" ht="14.25" customHeight="1" x14ac:dyDescent="0.3">
      <c r="A23" s="80">
        <v>19</v>
      </c>
      <c r="B23" s="26" t="s">
        <v>19</v>
      </c>
      <c r="C23" s="224"/>
      <c r="D23" s="225"/>
      <c r="E23" s="226"/>
      <c r="F23" s="224"/>
      <c r="G23" s="225"/>
      <c r="H23" s="226"/>
      <c r="I23" s="5">
        <v>60</v>
      </c>
      <c r="J23" s="3">
        <v>52</v>
      </c>
      <c r="K23" s="3">
        <v>33</v>
      </c>
      <c r="L23" s="6">
        <v>32</v>
      </c>
      <c r="M23" s="5">
        <v>137</v>
      </c>
      <c r="N23" s="3">
        <v>67</v>
      </c>
      <c r="O23" s="3">
        <v>34</v>
      </c>
      <c r="P23" s="6">
        <v>32</v>
      </c>
      <c r="Q23" s="8"/>
      <c r="R23" s="8">
        <v>145</v>
      </c>
      <c r="S23" s="140">
        <v>75</v>
      </c>
      <c r="T23" s="234">
        <f t="shared" si="0"/>
        <v>667</v>
      </c>
      <c r="U23" s="130">
        <v>21</v>
      </c>
      <c r="V23" s="111"/>
      <c r="W23" s="46"/>
      <c r="X23" s="47"/>
      <c r="Y23" s="45"/>
      <c r="Z23" s="46"/>
      <c r="AA23" s="47"/>
      <c r="AB23" s="45">
        <v>41</v>
      </c>
      <c r="AC23" s="111">
        <v>36</v>
      </c>
      <c r="AD23" s="46">
        <v>33</v>
      </c>
      <c r="AE23" s="47">
        <v>32</v>
      </c>
      <c r="AF23" s="45">
        <v>64</v>
      </c>
      <c r="AG23" s="46">
        <v>55</v>
      </c>
      <c r="AH23" s="46">
        <v>49</v>
      </c>
      <c r="AI23" s="47">
        <v>46</v>
      </c>
      <c r="AJ23" s="244"/>
      <c r="AK23" s="147">
        <v>145</v>
      </c>
      <c r="AL23" s="150">
        <v>75</v>
      </c>
      <c r="AM23" s="239">
        <f t="shared" si="1"/>
        <v>576</v>
      </c>
      <c r="AN23" s="239">
        <v>22</v>
      </c>
      <c r="AO23" s="72">
        <f t="shared" si="2"/>
        <v>1243</v>
      </c>
      <c r="AP23" s="258" t="s">
        <v>114</v>
      </c>
    </row>
    <row r="24" spans="1:42" ht="14.25" customHeight="1" x14ac:dyDescent="0.3">
      <c r="A24" s="80">
        <v>20</v>
      </c>
      <c r="B24" s="22" t="s">
        <v>9</v>
      </c>
      <c r="C24" s="218">
        <v>83</v>
      </c>
      <c r="D24" s="219">
        <v>74</v>
      </c>
      <c r="E24" s="220">
        <v>58</v>
      </c>
      <c r="F24" s="218">
        <v>70</v>
      </c>
      <c r="G24" s="219">
        <v>60</v>
      </c>
      <c r="H24" s="220">
        <v>59</v>
      </c>
      <c r="I24" s="52"/>
      <c r="J24" s="15"/>
      <c r="K24" s="49"/>
      <c r="L24" s="50"/>
      <c r="M24" s="42"/>
      <c r="N24" s="43"/>
      <c r="O24" s="43"/>
      <c r="P24" s="44"/>
      <c r="Q24" s="230">
        <v>160</v>
      </c>
      <c r="R24" s="148"/>
      <c r="S24" s="151"/>
      <c r="T24" s="234">
        <f t="shared" si="0"/>
        <v>564</v>
      </c>
      <c r="U24" s="130">
        <v>23</v>
      </c>
      <c r="V24" s="111">
        <v>88</v>
      </c>
      <c r="W24" s="46">
        <v>84</v>
      </c>
      <c r="X24" s="47">
        <v>69</v>
      </c>
      <c r="Y24" s="45">
        <v>68</v>
      </c>
      <c r="Z24" s="46">
        <v>66</v>
      </c>
      <c r="AA24" s="47">
        <v>62</v>
      </c>
      <c r="AB24" s="48"/>
      <c r="AC24" s="113"/>
      <c r="AD24" s="49"/>
      <c r="AE24" s="50"/>
      <c r="AF24" s="48"/>
      <c r="AG24" s="49"/>
      <c r="AH24" s="49"/>
      <c r="AI24" s="50"/>
      <c r="AJ24" s="244">
        <v>200</v>
      </c>
      <c r="AK24" s="148"/>
      <c r="AL24" s="151"/>
      <c r="AM24" s="239">
        <f t="shared" si="1"/>
        <v>637</v>
      </c>
      <c r="AN24" s="239">
        <v>20</v>
      </c>
      <c r="AO24" s="72">
        <f t="shared" si="2"/>
        <v>1201</v>
      </c>
      <c r="AP24" s="258" t="s">
        <v>115</v>
      </c>
    </row>
    <row r="25" spans="1:42" ht="14.25" customHeight="1" x14ac:dyDescent="0.3">
      <c r="A25" s="80">
        <v>21</v>
      </c>
      <c r="B25" s="155" t="s">
        <v>39</v>
      </c>
      <c r="C25" s="52">
        <v>106</v>
      </c>
      <c r="D25" s="15"/>
      <c r="E25" s="53"/>
      <c r="F25" s="52">
        <v>89</v>
      </c>
      <c r="G25" s="15"/>
      <c r="H25" s="53"/>
      <c r="I25" s="52">
        <v>59</v>
      </c>
      <c r="J25" s="15"/>
      <c r="K25" s="15"/>
      <c r="L25" s="53"/>
      <c r="M25" s="52">
        <v>42</v>
      </c>
      <c r="N25" s="15"/>
      <c r="O25" s="15"/>
      <c r="P25" s="53"/>
      <c r="Q25" s="80"/>
      <c r="R25" s="80"/>
      <c r="S25" s="91">
        <v>95</v>
      </c>
      <c r="T25" s="234">
        <f t="shared" si="0"/>
        <v>391</v>
      </c>
      <c r="U25" s="130">
        <v>24</v>
      </c>
      <c r="V25" s="111">
        <v>79</v>
      </c>
      <c r="W25" s="46"/>
      <c r="X25" s="47"/>
      <c r="Y25" s="45">
        <v>86</v>
      </c>
      <c r="Z25" s="46"/>
      <c r="AA25" s="47"/>
      <c r="AB25" s="52">
        <v>105</v>
      </c>
      <c r="AC25" s="193">
        <v>82</v>
      </c>
      <c r="AD25" s="15">
        <v>46</v>
      </c>
      <c r="AE25" s="53"/>
      <c r="AF25" s="52">
        <v>96</v>
      </c>
      <c r="AG25" s="15">
        <v>68</v>
      </c>
      <c r="AH25" s="15">
        <v>53</v>
      </c>
      <c r="AI25" s="53"/>
      <c r="AJ25" s="244"/>
      <c r="AK25" s="80"/>
      <c r="AL25" s="91">
        <v>95</v>
      </c>
      <c r="AM25" s="239">
        <f t="shared" si="1"/>
        <v>710</v>
      </c>
      <c r="AN25" s="239">
        <v>19</v>
      </c>
      <c r="AO25" s="72">
        <f t="shared" si="2"/>
        <v>1101</v>
      </c>
      <c r="AP25" s="258" t="s">
        <v>138</v>
      </c>
    </row>
    <row r="26" spans="1:42" ht="14.25" customHeight="1" x14ac:dyDescent="0.3">
      <c r="A26" s="80">
        <v>22</v>
      </c>
      <c r="B26" s="23" t="s">
        <v>52</v>
      </c>
      <c r="C26" s="5">
        <v>108</v>
      </c>
      <c r="D26" s="3">
        <v>69</v>
      </c>
      <c r="E26" s="6">
        <v>63</v>
      </c>
      <c r="F26" s="5">
        <v>124</v>
      </c>
      <c r="G26" s="3">
        <v>63</v>
      </c>
      <c r="H26" s="6">
        <v>62</v>
      </c>
      <c r="I26" s="52">
        <v>77</v>
      </c>
      <c r="J26" s="15">
        <v>67</v>
      </c>
      <c r="K26" s="15">
        <v>45</v>
      </c>
      <c r="L26" s="53"/>
      <c r="M26" s="42">
        <v>91</v>
      </c>
      <c r="N26" s="43">
        <v>84</v>
      </c>
      <c r="O26" s="43">
        <v>66</v>
      </c>
      <c r="P26" s="44"/>
      <c r="Q26" s="230">
        <v>180</v>
      </c>
      <c r="R26" s="148"/>
      <c r="S26" s="151"/>
      <c r="T26" s="234">
        <f t="shared" si="0"/>
        <v>1099</v>
      </c>
      <c r="U26" s="130">
        <v>14</v>
      </c>
      <c r="V26" s="111"/>
      <c r="W26" s="46"/>
      <c r="X26" s="47"/>
      <c r="Y26" s="45"/>
      <c r="Z26" s="46"/>
      <c r="AA26" s="47"/>
      <c r="AB26" s="5"/>
      <c r="AC26" s="106"/>
      <c r="AD26" s="3"/>
      <c r="AE26" s="6"/>
      <c r="AF26" s="5"/>
      <c r="AG26" s="3"/>
      <c r="AH26" s="3"/>
      <c r="AI26" s="6"/>
      <c r="AJ26" s="244"/>
      <c r="AK26" s="8"/>
      <c r="AL26" s="140"/>
      <c r="AM26" s="239">
        <f t="shared" si="1"/>
        <v>0</v>
      </c>
      <c r="AN26" s="239">
        <v>29</v>
      </c>
      <c r="AO26" s="72">
        <f t="shared" si="2"/>
        <v>1099</v>
      </c>
      <c r="AP26" s="259">
        <v>22</v>
      </c>
    </row>
    <row r="27" spans="1:42" ht="14.25" customHeight="1" x14ac:dyDescent="0.3">
      <c r="A27" s="80">
        <v>23</v>
      </c>
      <c r="B27" s="154" t="s">
        <v>13</v>
      </c>
      <c r="C27" s="18">
        <v>80</v>
      </c>
      <c r="D27" s="16"/>
      <c r="E27" s="19"/>
      <c r="F27" s="18">
        <v>73</v>
      </c>
      <c r="G27" s="16"/>
      <c r="H27" s="19"/>
      <c r="I27" s="52"/>
      <c r="J27" s="15"/>
      <c r="K27" s="15"/>
      <c r="L27" s="53"/>
      <c r="M27" s="201"/>
      <c r="N27" s="187"/>
      <c r="O27" s="187"/>
      <c r="P27" s="204"/>
      <c r="Q27" s="206"/>
      <c r="R27" s="80"/>
      <c r="S27" s="91"/>
      <c r="T27" s="234">
        <f t="shared" si="0"/>
        <v>153</v>
      </c>
      <c r="U27" s="130">
        <v>32</v>
      </c>
      <c r="V27" s="111">
        <v>109</v>
      </c>
      <c r="W27" s="46">
        <v>75</v>
      </c>
      <c r="X27" s="47"/>
      <c r="Y27" s="45">
        <v>93</v>
      </c>
      <c r="Z27" s="46">
        <v>76</v>
      </c>
      <c r="AA27" s="47"/>
      <c r="AB27" s="52">
        <v>76</v>
      </c>
      <c r="AC27" s="193">
        <v>55</v>
      </c>
      <c r="AD27" s="15">
        <v>53</v>
      </c>
      <c r="AE27" s="53">
        <v>38</v>
      </c>
      <c r="AF27" s="52">
        <v>80</v>
      </c>
      <c r="AG27" s="15">
        <v>77</v>
      </c>
      <c r="AH27" s="15">
        <v>60</v>
      </c>
      <c r="AI27" s="53">
        <v>48</v>
      </c>
      <c r="AJ27" s="244"/>
      <c r="AK27" s="80"/>
      <c r="AL27" s="91"/>
      <c r="AM27" s="239">
        <f t="shared" si="1"/>
        <v>840</v>
      </c>
      <c r="AN27" s="239">
        <v>18</v>
      </c>
      <c r="AO27" s="72">
        <f t="shared" si="2"/>
        <v>993</v>
      </c>
      <c r="AP27" s="258" t="s">
        <v>139</v>
      </c>
    </row>
    <row r="28" spans="1:42" ht="14.25" customHeight="1" x14ac:dyDescent="0.3">
      <c r="A28" s="80">
        <v>24</v>
      </c>
      <c r="B28" s="155" t="s">
        <v>76</v>
      </c>
      <c r="C28" s="52">
        <v>103</v>
      </c>
      <c r="D28" s="15">
        <v>102</v>
      </c>
      <c r="E28" s="53"/>
      <c r="F28" s="52">
        <v>98</v>
      </c>
      <c r="G28" s="15">
        <v>81</v>
      </c>
      <c r="H28" s="53">
        <v>78</v>
      </c>
      <c r="I28" s="5">
        <v>76</v>
      </c>
      <c r="J28" s="3">
        <v>72</v>
      </c>
      <c r="K28" s="3"/>
      <c r="L28" s="6"/>
      <c r="M28" s="55">
        <v>101</v>
      </c>
      <c r="N28" s="69">
        <v>40</v>
      </c>
      <c r="O28" s="3"/>
      <c r="P28" s="6"/>
      <c r="Q28" s="8">
        <v>230</v>
      </c>
      <c r="R28" s="8"/>
      <c r="S28" s="140"/>
      <c r="T28" s="234">
        <f t="shared" si="0"/>
        <v>981</v>
      </c>
      <c r="U28" s="130">
        <v>16</v>
      </c>
      <c r="V28" s="111"/>
      <c r="W28" s="46"/>
      <c r="X28" s="47"/>
      <c r="Y28" s="45"/>
      <c r="Z28" s="46"/>
      <c r="AA28" s="47"/>
      <c r="AB28" s="5"/>
      <c r="AC28" s="106"/>
      <c r="AD28" s="3"/>
      <c r="AE28" s="6"/>
      <c r="AF28" s="5"/>
      <c r="AG28" s="3"/>
      <c r="AH28" s="3"/>
      <c r="AI28" s="6"/>
      <c r="AJ28" s="244"/>
      <c r="AK28" s="8"/>
      <c r="AL28" s="140"/>
      <c r="AM28" s="239">
        <f t="shared" si="1"/>
        <v>0</v>
      </c>
      <c r="AN28" s="239">
        <v>30</v>
      </c>
      <c r="AO28" s="72">
        <f t="shared" si="2"/>
        <v>981</v>
      </c>
      <c r="AP28" s="258" t="s">
        <v>116</v>
      </c>
    </row>
    <row r="29" spans="1:42" ht="14.25" customHeight="1" x14ac:dyDescent="0.3">
      <c r="A29" s="80">
        <v>25</v>
      </c>
      <c r="B29" s="22" t="s">
        <v>85</v>
      </c>
      <c r="C29" s="218"/>
      <c r="D29" s="219"/>
      <c r="E29" s="220"/>
      <c r="F29" s="218"/>
      <c r="G29" s="219"/>
      <c r="H29" s="220"/>
      <c r="I29" s="5">
        <v>114</v>
      </c>
      <c r="J29" s="3"/>
      <c r="K29" s="3"/>
      <c r="L29" s="6"/>
      <c r="M29" s="5">
        <v>107</v>
      </c>
      <c r="N29" s="3"/>
      <c r="O29" s="3"/>
      <c r="P29" s="6"/>
      <c r="Q29" s="8"/>
      <c r="R29" s="8"/>
      <c r="S29" s="140">
        <v>110</v>
      </c>
      <c r="T29" s="234">
        <f t="shared" si="0"/>
        <v>331</v>
      </c>
      <c r="U29" s="130">
        <v>28</v>
      </c>
      <c r="V29" s="111"/>
      <c r="W29" s="46"/>
      <c r="X29" s="47"/>
      <c r="Y29" s="45"/>
      <c r="Z29" s="46"/>
      <c r="AA29" s="47"/>
      <c r="AB29" s="48">
        <v>64</v>
      </c>
      <c r="AC29" s="113">
        <v>45</v>
      </c>
      <c r="AD29" s="49"/>
      <c r="AE29" s="50"/>
      <c r="AF29" s="48">
        <v>67</v>
      </c>
      <c r="AG29" s="49">
        <v>31</v>
      </c>
      <c r="AH29" s="49"/>
      <c r="AI29" s="50"/>
      <c r="AJ29" s="244"/>
      <c r="AK29" s="148"/>
      <c r="AL29" s="151">
        <v>110</v>
      </c>
      <c r="AM29" s="239">
        <f t="shared" si="1"/>
        <v>317</v>
      </c>
      <c r="AN29" s="239">
        <v>24</v>
      </c>
      <c r="AO29" s="72">
        <f t="shared" si="2"/>
        <v>648</v>
      </c>
      <c r="AP29" s="258" t="s">
        <v>140</v>
      </c>
    </row>
    <row r="30" spans="1:42" ht="14.25" customHeight="1" x14ac:dyDescent="0.3">
      <c r="A30" s="80">
        <v>26</v>
      </c>
      <c r="B30" s="154" t="s">
        <v>53</v>
      </c>
      <c r="C30" s="18">
        <v>111</v>
      </c>
      <c r="D30" s="16">
        <v>68</v>
      </c>
      <c r="E30" s="19">
        <v>61</v>
      </c>
      <c r="F30" s="18">
        <v>68</v>
      </c>
      <c r="G30" s="16">
        <v>65</v>
      </c>
      <c r="H30" s="19">
        <v>54</v>
      </c>
      <c r="I30" s="52"/>
      <c r="J30" s="15"/>
      <c r="K30" s="15"/>
      <c r="L30" s="53"/>
      <c r="M30" s="201"/>
      <c r="N30" s="187"/>
      <c r="O30" s="187"/>
      <c r="P30" s="204"/>
      <c r="Q30" s="206">
        <v>170</v>
      </c>
      <c r="R30" s="227"/>
      <c r="S30" s="231"/>
      <c r="T30" s="234">
        <f t="shared" si="0"/>
        <v>597</v>
      </c>
      <c r="U30" s="130">
        <v>22</v>
      </c>
      <c r="V30" s="111"/>
      <c r="W30" s="46"/>
      <c r="X30" s="47"/>
      <c r="Y30" s="45"/>
      <c r="Z30" s="46"/>
      <c r="AA30" s="47"/>
      <c r="AB30" s="18"/>
      <c r="AC30" s="167"/>
      <c r="AD30" s="16"/>
      <c r="AE30" s="19"/>
      <c r="AF30" s="57"/>
      <c r="AG30" s="56"/>
      <c r="AH30" s="56"/>
      <c r="AI30" s="58"/>
      <c r="AJ30" s="245"/>
      <c r="AK30" s="227"/>
      <c r="AL30" s="231"/>
      <c r="AM30" s="239">
        <f t="shared" si="1"/>
        <v>0</v>
      </c>
      <c r="AN30" s="239">
        <v>31</v>
      </c>
      <c r="AO30" s="72">
        <f t="shared" si="2"/>
        <v>597</v>
      </c>
      <c r="AP30" s="259">
        <v>26</v>
      </c>
    </row>
    <row r="31" spans="1:42" ht="14.25" customHeight="1" x14ac:dyDescent="0.3">
      <c r="A31" s="80">
        <v>27</v>
      </c>
      <c r="B31" s="22" t="s">
        <v>26</v>
      </c>
      <c r="C31" s="218">
        <v>100</v>
      </c>
      <c r="D31" s="219"/>
      <c r="E31" s="220"/>
      <c r="F31" s="218">
        <v>102</v>
      </c>
      <c r="G31" s="219"/>
      <c r="H31" s="220"/>
      <c r="I31" s="5">
        <v>71</v>
      </c>
      <c r="J31" s="3"/>
      <c r="K31" s="3"/>
      <c r="L31" s="6"/>
      <c r="M31" s="5">
        <v>61</v>
      </c>
      <c r="N31" s="3"/>
      <c r="O31" s="3"/>
      <c r="P31" s="6"/>
      <c r="Q31" s="8"/>
      <c r="R31" s="8"/>
      <c r="S31" s="140"/>
      <c r="T31" s="234">
        <f t="shared" si="0"/>
        <v>334</v>
      </c>
      <c r="U31" s="130">
        <v>27</v>
      </c>
      <c r="V31" s="111">
        <v>77</v>
      </c>
      <c r="W31" s="46"/>
      <c r="X31" s="47"/>
      <c r="Y31" s="45">
        <v>91</v>
      </c>
      <c r="Z31" s="46"/>
      <c r="AA31" s="47"/>
      <c r="AB31" s="48">
        <v>37</v>
      </c>
      <c r="AC31" s="113"/>
      <c r="AD31" s="49"/>
      <c r="AE31" s="50"/>
      <c r="AF31" s="48">
        <v>39</v>
      </c>
      <c r="AG31" s="49"/>
      <c r="AH31" s="49"/>
      <c r="AI31" s="50"/>
      <c r="AJ31" s="244"/>
      <c r="AK31" s="148"/>
      <c r="AL31" s="151"/>
      <c r="AM31" s="239">
        <f t="shared" si="1"/>
        <v>244</v>
      </c>
      <c r="AN31" s="239">
        <v>26</v>
      </c>
      <c r="AO31" s="72">
        <f t="shared" si="2"/>
        <v>578</v>
      </c>
      <c r="AP31" s="259">
        <v>27</v>
      </c>
    </row>
    <row r="32" spans="1:42" ht="14.25" customHeight="1" x14ac:dyDescent="0.3">
      <c r="A32" s="80">
        <v>28</v>
      </c>
      <c r="B32" s="155" t="s">
        <v>31</v>
      </c>
      <c r="C32" s="52"/>
      <c r="D32" s="15"/>
      <c r="E32" s="53"/>
      <c r="F32" s="52"/>
      <c r="G32" s="15"/>
      <c r="H32" s="53"/>
      <c r="I32" s="52"/>
      <c r="J32" s="15"/>
      <c r="K32" s="15"/>
      <c r="L32" s="53"/>
      <c r="M32" s="52"/>
      <c r="N32" s="15"/>
      <c r="O32" s="15"/>
      <c r="P32" s="53"/>
      <c r="Q32" s="80"/>
      <c r="R32" s="80"/>
      <c r="S32" s="91"/>
      <c r="T32" s="234">
        <f t="shared" si="0"/>
        <v>0</v>
      </c>
      <c r="U32" s="130">
        <v>34</v>
      </c>
      <c r="V32" s="111">
        <v>85</v>
      </c>
      <c r="W32" s="46">
        <v>78</v>
      </c>
      <c r="X32" s="47"/>
      <c r="Y32" s="45">
        <v>130</v>
      </c>
      <c r="Z32" s="46">
        <v>75</v>
      </c>
      <c r="AA32" s="47"/>
      <c r="AB32" s="52">
        <v>118</v>
      </c>
      <c r="AC32" s="193"/>
      <c r="AD32" s="15"/>
      <c r="AE32" s="53"/>
      <c r="AF32" s="52">
        <v>72</v>
      </c>
      <c r="AG32" s="15"/>
      <c r="AH32" s="15"/>
      <c r="AI32" s="53"/>
      <c r="AJ32" s="244"/>
      <c r="AK32" s="80"/>
      <c r="AL32" s="91"/>
      <c r="AM32" s="239">
        <f t="shared" si="1"/>
        <v>558</v>
      </c>
      <c r="AN32" s="239">
        <v>23</v>
      </c>
      <c r="AO32" s="72">
        <f t="shared" si="2"/>
        <v>558</v>
      </c>
      <c r="AP32" s="258" t="s">
        <v>117</v>
      </c>
    </row>
    <row r="33" spans="1:42" ht="14.25" customHeight="1" x14ac:dyDescent="0.3">
      <c r="A33" s="80">
        <v>29</v>
      </c>
      <c r="B33" s="23" t="s">
        <v>20</v>
      </c>
      <c r="C33" s="5">
        <v>110</v>
      </c>
      <c r="D33" s="3"/>
      <c r="E33" s="6"/>
      <c r="F33" s="5">
        <v>71</v>
      </c>
      <c r="G33" s="3"/>
      <c r="H33" s="6"/>
      <c r="I33" s="5"/>
      <c r="J33" s="3"/>
      <c r="K33" s="3"/>
      <c r="L33" s="6"/>
      <c r="M33" s="5"/>
      <c r="N33" s="3"/>
      <c r="O33" s="3"/>
      <c r="P33" s="6"/>
      <c r="Q33" s="8"/>
      <c r="R33" s="8"/>
      <c r="S33" s="140"/>
      <c r="T33" s="234">
        <f t="shared" si="0"/>
        <v>181</v>
      </c>
      <c r="U33" s="130">
        <v>31</v>
      </c>
      <c r="V33" s="111">
        <v>87</v>
      </c>
      <c r="W33" s="46"/>
      <c r="X33" s="47"/>
      <c r="Y33" s="45">
        <v>94</v>
      </c>
      <c r="Z33" s="46"/>
      <c r="AA33" s="47"/>
      <c r="AB33" s="5">
        <v>62</v>
      </c>
      <c r="AC33" s="106"/>
      <c r="AD33" s="3"/>
      <c r="AE33" s="6"/>
      <c r="AF33" s="5">
        <v>71</v>
      </c>
      <c r="AG33" s="3"/>
      <c r="AH33" s="3"/>
      <c r="AI33" s="6"/>
      <c r="AJ33" s="244"/>
      <c r="AK33" s="8"/>
      <c r="AL33" s="140"/>
      <c r="AM33" s="239">
        <f t="shared" si="1"/>
        <v>314</v>
      </c>
      <c r="AN33" s="239">
        <v>25</v>
      </c>
      <c r="AO33" s="72">
        <f t="shared" si="2"/>
        <v>495</v>
      </c>
      <c r="AP33" s="258" t="s">
        <v>118</v>
      </c>
    </row>
    <row r="34" spans="1:42" ht="14.25" customHeight="1" x14ac:dyDescent="0.3">
      <c r="A34" s="80">
        <v>30</v>
      </c>
      <c r="B34" s="23" t="s">
        <v>37</v>
      </c>
      <c r="C34" s="5"/>
      <c r="D34" s="3"/>
      <c r="E34" s="6"/>
      <c r="F34" s="5"/>
      <c r="G34" s="3"/>
      <c r="H34" s="6"/>
      <c r="I34" s="5">
        <v>87</v>
      </c>
      <c r="J34" s="3">
        <v>85</v>
      </c>
      <c r="K34" s="3"/>
      <c r="L34" s="6"/>
      <c r="M34" s="5">
        <v>83</v>
      </c>
      <c r="N34" s="3">
        <v>33</v>
      </c>
      <c r="O34" s="3"/>
      <c r="P34" s="6"/>
      <c r="Q34" s="8"/>
      <c r="R34" s="8"/>
      <c r="S34" s="140">
        <v>60</v>
      </c>
      <c r="T34" s="234">
        <f t="shared" si="0"/>
        <v>348</v>
      </c>
      <c r="U34" s="130">
        <v>25</v>
      </c>
      <c r="V34" s="111"/>
      <c r="W34" s="46"/>
      <c r="X34" s="47"/>
      <c r="Y34" s="45"/>
      <c r="Z34" s="46"/>
      <c r="AA34" s="47"/>
      <c r="AB34" s="5">
        <v>31</v>
      </c>
      <c r="AC34" s="106"/>
      <c r="AD34" s="3"/>
      <c r="AE34" s="6"/>
      <c r="AF34" s="5">
        <v>32</v>
      </c>
      <c r="AG34" s="3"/>
      <c r="AH34" s="3"/>
      <c r="AI34" s="6"/>
      <c r="AJ34" s="244"/>
      <c r="AK34" s="8"/>
      <c r="AL34" s="140">
        <v>60</v>
      </c>
      <c r="AM34" s="239">
        <f t="shared" si="1"/>
        <v>123</v>
      </c>
      <c r="AN34" s="239">
        <v>27</v>
      </c>
      <c r="AO34" s="72">
        <f t="shared" si="2"/>
        <v>471</v>
      </c>
      <c r="AP34" s="258" t="s">
        <v>119</v>
      </c>
    </row>
    <row r="35" spans="1:42" ht="14.25" customHeight="1" x14ac:dyDescent="0.3">
      <c r="A35" s="80">
        <v>31</v>
      </c>
      <c r="B35" s="154" t="s">
        <v>4</v>
      </c>
      <c r="C35" s="18"/>
      <c r="D35" s="16"/>
      <c r="E35" s="19"/>
      <c r="F35" s="18"/>
      <c r="G35" s="16"/>
      <c r="H35" s="19"/>
      <c r="I35" s="52">
        <v>99</v>
      </c>
      <c r="J35" s="15">
        <v>74</v>
      </c>
      <c r="K35" s="15"/>
      <c r="L35" s="53"/>
      <c r="M35" s="201">
        <v>95</v>
      </c>
      <c r="N35" s="187">
        <v>70</v>
      </c>
      <c r="O35" s="187"/>
      <c r="P35" s="204"/>
      <c r="Q35" s="206"/>
      <c r="R35" s="227"/>
      <c r="S35" s="231"/>
      <c r="T35" s="234">
        <f t="shared" si="0"/>
        <v>338</v>
      </c>
      <c r="U35" s="130">
        <v>26</v>
      </c>
      <c r="V35" s="111"/>
      <c r="W35" s="46"/>
      <c r="X35" s="47"/>
      <c r="Y35" s="45"/>
      <c r="Z35" s="46"/>
      <c r="AA35" s="47"/>
      <c r="AB35" s="18"/>
      <c r="AC35" s="167"/>
      <c r="AD35" s="16"/>
      <c r="AE35" s="19"/>
      <c r="AF35" s="57"/>
      <c r="AG35" s="56"/>
      <c r="AH35" s="56"/>
      <c r="AI35" s="58"/>
      <c r="AJ35" s="245"/>
      <c r="AK35" s="227"/>
      <c r="AL35" s="231"/>
      <c r="AM35" s="239">
        <f t="shared" si="1"/>
        <v>0</v>
      </c>
      <c r="AN35" s="239">
        <v>32</v>
      </c>
      <c r="AO35" s="72">
        <f t="shared" si="2"/>
        <v>338</v>
      </c>
      <c r="AP35" s="258" t="s">
        <v>128</v>
      </c>
    </row>
    <row r="36" spans="1:42" ht="14.25" customHeight="1" x14ac:dyDescent="0.3">
      <c r="A36" s="80">
        <v>32</v>
      </c>
      <c r="B36" s="22" t="s">
        <v>40</v>
      </c>
      <c r="C36" s="218"/>
      <c r="D36" s="219"/>
      <c r="E36" s="220"/>
      <c r="F36" s="218"/>
      <c r="G36" s="219"/>
      <c r="H36" s="220"/>
      <c r="I36" s="48">
        <v>66</v>
      </c>
      <c r="J36" s="49">
        <v>30</v>
      </c>
      <c r="K36" s="49"/>
      <c r="L36" s="50"/>
      <c r="M36" s="42">
        <v>78</v>
      </c>
      <c r="N36" s="43">
        <v>74</v>
      </c>
      <c r="O36" s="43"/>
      <c r="P36" s="44"/>
      <c r="Q36" s="230"/>
      <c r="R36" s="148"/>
      <c r="S36" s="151"/>
      <c r="T36" s="234">
        <f t="shared" si="0"/>
        <v>248</v>
      </c>
      <c r="U36" s="130">
        <v>29</v>
      </c>
      <c r="V36" s="111"/>
      <c r="W36" s="46"/>
      <c r="X36" s="47"/>
      <c r="Y36" s="45"/>
      <c r="Z36" s="46"/>
      <c r="AA36" s="47"/>
      <c r="AB36" s="5"/>
      <c r="AC36" s="255"/>
      <c r="AD36" s="162"/>
      <c r="AE36" s="163"/>
      <c r="AF36" s="161"/>
      <c r="AG36" s="162"/>
      <c r="AH36" s="162"/>
      <c r="AI36" s="163"/>
      <c r="AJ36" s="246"/>
      <c r="AK36" s="164"/>
      <c r="AL36" s="185"/>
      <c r="AM36" s="239">
        <f t="shared" si="1"/>
        <v>0</v>
      </c>
      <c r="AN36" s="239">
        <v>33</v>
      </c>
      <c r="AO36" s="72">
        <f t="shared" si="2"/>
        <v>248</v>
      </c>
      <c r="AP36" s="260" t="s">
        <v>129</v>
      </c>
    </row>
    <row r="37" spans="1:42" ht="14.25" customHeight="1" x14ac:dyDescent="0.3">
      <c r="A37" s="80">
        <v>33</v>
      </c>
      <c r="B37" s="22" t="s">
        <v>22</v>
      </c>
      <c r="C37" s="218"/>
      <c r="D37" s="219"/>
      <c r="E37" s="220"/>
      <c r="F37" s="218"/>
      <c r="G37" s="219"/>
      <c r="H37" s="220"/>
      <c r="I37" s="5">
        <v>103</v>
      </c>
      <c r="J37" s="3"/>
      <c r="K37" s="3"/>
      <c r="L37" s="6"/>
      <c r="M37" s="5">
        <v>85</v>
      </c>
      <c r="N37" s="3"/>
      <c r="O37" s="3"/>
      <c r="P37" s="6"/>
      <c r="Q37" s="8"/>
      <c r="R37" s="8"/>
      <c r="S37" s="140"/>
      <c r="T37" s="234">
        <f t="shared" si="0"/>
        <v>188</v>
      </c>
      <c r="U37" s="130">
        <v>30</v>
      </c>
      <c r="V37" s="111"/>
      <c r="W37" s="46"/>
      <c r="X37" s="47"/>
      <c r="Y37" s="45"/>
      <c r="Z37" s="46"/>
      <c r="AA37" s="47"/>
      <c r="AB37" s="140"/>
      <c r="AC37" s="3"/>
      <c r="AD37" s="3"/>
      <c r="AE37" s="6"/>
      <c r="AF37" s="5"/>
      <c r="AG37" s="3"/>
      <c r="AH37" s="3"/>
      <c r="AI37" s="6"/>
      <c r="AJ37" s="147"/>
      <c r="AK37" s="8"/>
      <c r="AL37" s="140"/>
      <c r="AM37" s="239">
        <f t="shared" si="1"/>
        <v>0</v>
      </c>
      <c r="AN37" s="239">
        <v>34</v>
      </c>
      <c r="AO37" s="72">
        <f t="shared" si="2"/>
        <v>188</v>
      </c>
      <c r="AP37" s="259">
        <v>33</v>
      </c>
    </row>
    <row r="38" spans="1:42" ht="14.25" customHeight="1" x14ac:dyDescent="0.3">
      <c r="A38" s="80">
        <v>34</v>
      </c>
      <c r="B38" s="154" t="s">
        <v>135</v>
      </c>
      <c r="C38" s="18"/>
      <c r="D38" s="16"/>
      <c r="E38" s="19"/>
      <c r="F38" s="18"/>
      <c r="G38" s="16"/>
      <c r="H38" s="19"/>
      <c r="I38" s="52">
        <v>50</v>
      </c>
      <c r="J38" s="15"/>
      <c r="K38" s="15"/>
      <c r="L38" s="53"/>
      <c r="M38" s="201">
        <v>97</v>
      </c>
      <c r="N38" s="187"/>
      <c r="O38" s="187"/>
      <c r="P38" s="204"/>
      <c r="Q38" s="206"/>
      <c r="R38" s="227"/>
      <c r="S38" s="231"/>
      <c r="T38" s="234">
        <f t="shared" si="0"/>
        <v>147</v>
      </c>
      <c r="U38" s="130">
        <v>33</v>
      </c>
      <c r="V38" s="111"/>
      <c r="W38" s="46"/>
      <c r="X38" s="47"/>
      <c r="Y38" s="45"/>
      <c r="Z38" s="46"/>
      <c r="AA38" s="47"/>
      <c r="AB38" s="177"/>
      <c r="AC38" s="16"/>
      <c r="AD38" s="16"/>
      <c r="AE38" s="19"/>
      <c r="AF38" s="57"/>
      <c r="AG38" s="56"/>
      <c r="AH38" s="56"/>
      <c r="AI38" s="58"/>
      <c r="AJ38" s="227"/>
      <c r="AK38" s="227"/>
      <c r="AL38" s="231"/>
      <c r="AM38" s="239">
        <f t="shared" si="1"/>
        <v>0</v>
      </c>
      <c r="AN38" s="239">
        <v>35</v>
      </c>
      <c r="AO38" s="72">
        <f t="shared" si="2"/>
        <v>147</v>
      </c>
      <c r="AP38" s="259">
        <v>34</v>
      </c>
    </row>
    <row r="39" spans="1:42" ht="14.25" customHeight="1" x14ac:dyDescent="0.3">
      <c r="A39" s="80">
        <v>35</v>
      </c>
      <c r="B39" s="23" t="s">
        <v>23</v>
      </c>
      <c r="C39" s="5"/>
      <c r="D39" s="3"/>
      <c r="E39" s="6"/>
      <c r="F39" s="5"/>
      <c r="G39" s="3"/>
      <c r="H39" s="6"/>
      <c r="I39" s="45"/>
      <c r="J39" s="46"/>
      <c r="K39" s="46"/>
      <c r="L39" s="47"/>
      <c r="M39" s="55"/>
      <c r="N39" s="69"/>
      <c r="O39" s="149"/>
      <c r="P39" s="41"/>
      <c r="Q39" s="229"/>
      <c r="R39" s="147"/>
      <c r="S39" s="150"/>
      <c r="T39" s="234">
        <f t="shared" si="0"/>
        <v>0</v>
      </c>
      <c r="U39" s="130">
        <v>35</v>
      </c>
      <c r="V39" s="111"/>
      <c r="W39" s="46"/>
      <c r="X39" s="47"/>
      <c r="Y39" s="45"/>
      <c r="Z39" s="46"/>
      <c r="AA39" s="47"/>
      <c r="AB39" s="140">
        <v>61</v>
      </c>
      <c r="AC39" s="3"/>
      <c r="AD39" s="3"/>
      <c r="AE39" s="6"/>
      <c r="AF39" s="5">
        <v>56</v>
      </c>
      <c r="AG39" s="3"/>
      <c r="AH39" s="3"/>
      <c r="AI39" s="6"/>
      <c r="AJ39" s="147"/>
      <c r="AK39" s="8"/>
      <c r="AL39" s="140"/>
      <c r="AM39" s="239">
        <f t="shared" si="1"/>
        <v>117</v>
      </c>
      <c r="AN39" s="239">
        <v>28</v>
      </c>
      <c r="AO39" s="72">
        <f t="shared" si="2"/>
        <v>117</v>
      </c>
      <c r="AP39" s="258" t="s">
        <v>141</v>
      </c>
    </row>
    <row r="40" spans="1:42" ht="14.25" customHeight="1" thickBot="1" x14ac:dyDescent="0.35">
      <c r="A40" s="81">
        <v>36</v>
      </c>
      <c r="B40" s="232" t="s">
        <v>21</v>
      </c>
      <c r="C40" s="157"/>
      <c r="D40" s="158"/>
      <c r="E40" s="228"/>
      <c r="F40" s="157"/>
      <c r="G40" s="158"/>
      <c r="H40" s="228"/>
      <c r="I40" s="157"/>
      <c r="J40" s="158"/>
      <c r="K40" s="158"/>
      <c r="L40" s="228"/>
      <c r="M40" s="157"/>
      <c r="N40" s="158"/>
      <c r="O40" s="158"/>
      <c r="P40" s="228"/>
      <c r="Q40" s="81"/>
      <c r="R40" s="81"/>
      <c r="S40" s="92"/>
      <c r="T40" s="235">
        <f t="shared" si="0"/>
        <v>0</v>
      </c>
      <c r="U40" s="397">
        <v>36</v>
      </c>
      <c r="V40" s="342"/>
      <c r="W40" s="242"/>
      <c r="X40" s="243"/>
      <c r="Y40" s="241"/>
      <c r="Z40" s="242"/>
      <c r="AA40" s="243"/>
      <c r="AB40" s="92"/>
      <c r="AC40" s="158"/>
      <c r="AD40" s="158"/>
      <c r="AE40" s="228"/>
      <c r="AF40" s="157"/>
      <c r="AG40" s="158"/>
      <c r="AH40" s="158"/>
      <c r="AI40" s="228"/>
      <c r="AJ40" s="247"/>
      <c r="AK40" s="81"/>
      <c r="AL40" s="92"/>
      <c r="AM40" s="240">
        <f t="shared" si="1"/>
        <v>0</v>
      </c>
      <c r="AN40" s="240">
        <v>36</v>
      </c>
      <c r="AO40" s="73">
        <f t="shared" si="2"/>
        <v>0</v>
      </c>
      <c r="AP40" s="261" t="s">
        <v>142</v>
      </c>
    </row>
  </sheetData>
  <sortState ref="B5:AP40">
    <sortCondition descending="1" ref="AO5:AO40"/>
  </sortState>
  <mergeCells count="26">
    <mergeCell ref="A1:A4"/>
    <mergeCell ref="B1:B4"/>
    <mergeCell ref="AB1:AM1"/>
    <mergeCell ref="AN2:AN4"/>
    <mergeCell ref="T2:T4"/>
    <mergeCell ref="U2:U4"/>
    <mergeCell ref="AB2:AL2"/>
    <mergeCell ref="AM2:AM4"/>
    <mergeCell ref="I3:L4"/>
    <mergeCell ref="M3:P4"/>
    <mergeCell ref="AB3:AE4"/>
    <mergeCell ref="AF3:AI4"/>
    <mergeCell ref="R3:R4"/>
    <mergeCell ref="S3:S4"/>
    <mergeCell ref="AK3:AK4"/>
    <mergeCell ref="AL3:AL4"/>
    <mergeCell ref="AP1:AP4"/>
    <mergeCell ref="Q3:Q4"/>
    <mergeCell ref="AJ3:AJ4"/>
    <mergeCell ref="C1:U1"/>
    <mergeCell ref="C2:S2"/>
    <mergeCell ref="C3:E4"/>
    <mergeCell ref="F3:H4"/>
    <mergeCell ref="V3:X4"/>
    <mergeCell ref="Y3:AA4"/>
    <mergeCell ref="AO1:AO4"/>
  </mergeCells>
  <pageMargins left="0" right="0" top="0" bottom="0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zoomScaleNormal="100" workbookViewId="0">
      <selection activeCell="AP31" sqref="AP31"/>
    </sheetView>
  </sheetViews>
  <sheetFormatPr defaultRowHeight="15" x14ac:dyDescent="0.25"/>
  <cols>
    <col min="1" max="1" width="4.140625" customWidth="1"/>
    <col min="2" max="2" width="22.85546875" customWidth="1"/>
    <col min="3" max="8" width="3.85546875" customWidth="1"/>
    <col min="9" max="11" width="3.85546875" style="2" customWidth="1"/>
    <col min="12" max="14" width="3.85546875" customWidth="1"/>
    <col min="15" max="15" width="8.42578125" customWidth="1"/>
    <col min="16" max="16" width="8.140625" customWidth="1"/>
    <col min="17" max="17" width="9.28515625" customWidth="1"/>
    <col min="18" max="18" width="6.42578125" customWidth="1"/>
    <col min="19" max="30" width="3.85546875" customWidth="1"/>
    <col min="31" max="31" width="7.140625" customWidth="1"/>
    <col min="32" max="32" width="7.5703125" customWidth="1"/>
    <col min="33" max="33" width="9" customWidth="1"/>
    <col min="34" max="34" width="5.7109375" customWidth="1"/>
    <col min="35" max="35" width="7.28515625" customWidth="1"/>
    <col min="36" max="36" width="7.140625" customWidth="1"/>
  </cols>
  <sheetData>
    <row r="1" spans="1:36" ht="16.5" thickBot="1" x14ac:dyDescent="0.3">
      <c r="A1" s="556" t="s">
        <v>46</v>
      </c>
      <c r="B1" s="558" t="s">
        <v>51</v>
      </c>
      <c r="C1" s="560" t="s">
        <v>169</v>
      </c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2" t="s">
        <v>170</v>
      </c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4"/>
      <c r="AI1" s="514" t="s">
        <v>44</v>
      </c>
      <c r="AJ1" s="514" t="s">
        <v>50</v>
      </c>
    </row>
    <row r="2" spans="1:36" ht="39" thickBot="1" x14ac:dyDescent="0.3">
      <c r="A2" s="557"/>
      <c r="B2" s="559"/>
      <c r="C2" s="548" t="s">
        <v>28</v>
      </c>
      <c r="D2" s="549"/>
      <c r="E2" s="550"/>
      <c r="F2" s="552" t="s">
        <v>133</v>
      </c>
      <c r="G2" s="553"/>
      <c r="H2" s="554"/>
      <c r="I2" s="548" t="s">
        <v>132</v>
      </c>
      <c r="J2" s="549"/>
      <c r="K2" s="555"/>
      <c r="L2" s="551" t="s">
        <v>29</v>
      </c>
      <c r="M2" s="551"/>
      <c r="N2" s="551"/>
      <c r="O2" s="27" t="s">
        <v>30</v>
      </c>
      <c r="P2" s="27" t="s">
        <v>131</v>
      </c>
      <c r="Q2" s="27" t="s">
        <v>49</v>
      </c>
      <c r="R2" s="27" t="s">
        <v>32</v>
      </c>
      <c r="S2" s="548" t="s">
        <v>28</v>
      </c>
      <c r="T2" s="549"/>
      <c r="U2" s="550"/>
      <c r="V2" s="552" t="s">
        <v>133</v>
      </c>
      <c r="W2" s="553"/>
      <c r="X2" s="554"/>
      <c r="Y2" s="552" t="s">
        <v>132</v>
      </c>
      <c r="Z2" s="553"/>
      <c r="AA2" s="554"/>
      <c r="AB2" s="548" t="s">
        <v>29</v>
      </c>
      <c r="AC2" s="549"/>
      <c r="AD2" s="550"/>
      <c r="AE2" s="28" t="s">
        <v>30</v>
      </c>
      <c r="AF2" s="28" t="s">
        <v>131</v>
      </c>
      <c r="AG2" s="27" t="s">
        <v>49</v>
      </c>
      <c r="AH2" s="357" t="s">
        <v>32</v>
      </c>
      <c r="AI2" s="547"/>
      <c r="AJ2" s="547"/>
    </row>
    <row r="3" spans="1:36" ht="16.5" customHeight="1" x14ac:dyDescent="0.25">
      <c r="A3" s="179">
        <v>1</v>
      </c>
      <c r="B3" s="194" t="s">
        <v>18</v>
      </c>
      <c r="C3" s="119">
        <v>146</v>
      </c>
      <c r="D3" s="120">
        <v>112</v>
      </c>
      <c r="E3" s="197">
        <v>107</v>
      </c>
      <c r="F3" s="119">
        <v>143</v>
      </c>
      <c r="G3" s="120">
        <v>137</v>
      </c>
      <c r="H3" s="121">
        <v>114</v>
      </c>
      <c r="I3" s="119">
        <v>124</v>
      </c>
      <c r="J3" s="120">
        <v>118</v>
      </c>
      <c r="K3" s="121">
        <v>116</v>
      </c>
      <c r="L3" s="119">
        <v>150</v>
      </c>
      <c r="M3" s="196">
        <v>137</v>
      </c>
      <c r="N3" s="196">
        <v>116</v>
      </c>
      <c r="O3" s="173">
        <v>450</v>
      </c>
      <c r="P3" s="183">
        <v>450</v>
      </c>
      <c r="Q3" s="207">
        <f t="shared" ref="Q3:Q25" si="0">C3+D3+E3+F3+G3+H3+I3+J3+K3+L3+M3+N3+O3+P3</f>
        <v>2420</v>
      </c>
      <c r="R3" s="195">
        <v>1</v>
      </c>
      <c r="S3" s="191">
        <v>146</v>
      </c>
      <c r="T3" s="169">
        <v>140</v>
      </c>
      <c r="U3" s="181">
        <v>122</v>
      </c>
      <c r="V3" s="168">
        <v>150</v>
      </c>
      <c r="W3" s="169">
        <v>132</v>
      </c>
      <c r="X3" s="170">
        <v>120</v>
      </c>
      <c r="Y3" s="168">
        <v>150</v>
      </c>
      <c r="Z3" s="169">
        <v>134</v>
      </c>
      <c r="AA3" s="170">
        <v>124</v>
      </c>
      <c r="AB3" s="168">
        <v>140</v>
      </c>
      <c r="AC3" s="169">
        <v>137</v>
      </c>
      <c r="AD3" s="181">
        <v>132</v>
      </c>
      <c r="AE3" s="173">
        <v>360</v>
      </c>
      <c r="AF3" s="183">
        <v>450</v>
      </c>
      <c r="AG3" s="210">
        <f t="shared" ref="AG3:AG25" si="1">S3+T3+U3+V3+W3+X3+Y3+Z3+AA3+AB3+AC3+AD3+AE3+AF3</f>
        <v>2437</v>
      </c>
      <c r="AH3" s="195">
        <v>1</v>
      </c>
      <c r="AI3" s="414">
        <f t="shared" ref="AI3:AI25" si="2">Q3+AG3</f>
        <v>4857</v>
      </c>
      <c r="AJ3" s="212">
        <v>1</v>
      </c>
    </row>
    <row r="4" spans="1:36" ht="16.5" customHeight="1" x14ac:dyDescent="0.25">
      <c r="A4" s="100">
        <v>2</v>
      </c>
      <c r="B4" s="23" t="s">
        <v>14</v>
      </c>
      <c r="C4" s="5">
        <v>140</v>
      </c>
      <c r="D4" s="3">
        <v>132</v>
      </c>
      <c r="E4" s="143">
        <v>126</v>
      </c>
      <c r="F4" s="5">
        <v>134</v>
      </c>
      <c r="G4" s="3">
        <v>116</v>
      </c>
      <c r="H4" s="6">
        <v>114</v>
      </c>
      <c r="I4" s="5">
        <v>130</v>
      </c>
      <c r="J4" s="3">
        <v>122</v>
      </c>
      <c r="K4" s="6">
        <v>120</v>
      </c>
      <c r="L4" s="5">
        <v>146</v>
      </c>
      <c r="M4" s="106">
        <v>140</v>
      </c>
      <c r="N4" s="106">
        <v>126</v>
      </c>
      <c r="O4" s="8">
        <v>420</v>
      </c>
      <c r="P4" s="140">
        <v>360</v>
      </c>
      <c r="Q4" s="176">
        <f t="shared" si="0"/>
        <v>2326</v>
      </c>
      <c r="R4" s="103">
        <v>2</v>
      </c>
      <c r="S4" s="106">
        <v>150</v>
      </c>
      <c r="T4" s="3">
        <v>112</v>
      </c>
      <c r="U4" s="143">
        <v>111</v>
      </c>
      <c r="V4" s="5">
        <v>134</v>
      </c>
      <c r="W4" s="3">
        <v>124</v>
      </c>
      <c r="X4" s="6">
        <v>118</v>
      </c>
      <c r="Y4" s="5">
        <v>140</v>
      </c>
      <c r="Z4" s="3">
        <v>120</v>
      </c>
      <c r="AA4" s="6">
        <v>110</v>
      </c>
      <c r="AB4" s="5">
        <v>150</v>
      </c>
      <c r="AC4" s="3">
        <v>146</v>
      </c>
      <c r="AD4" s="143">
        <v>134</v>
      </c>
      <c r="AE4" s="8">
        <v>390</v>
      </c>
      <c r="AF4" s="140">
        <v>420</v>
      </c>
      <c r="AG4" s="175">
        <f t="shared" si="1"/>
        <v>2359</v>
      </c>
      <c r="AH4" s="103">
        <v>2</v>
      </c>
      <c r="AI4" s="415">
        <f t="shared" si="2"/>
        <v>4685</v>
      </c>
      <c r="AJ4" s="123">
        <v>2</v>
      </c>
    </row>
    <row r="5" spans="1:36" ht="16.5" customHeight="1" x14ac:dyDescent="0.25">
      <c r="A5" s="100">
        <v>3</v>
      </c>
      <c r="B5" s="23" t="s">
        <v>2</v>
      </c>
      <c r="C5" s="5">
        <v>134</v>
      </c>
      <c r="D5" s="3">
        <v>128</v>
      </c>
      <c r="E5" s="143">
        <v>113</v>
      </c>
      <c r="F5" s="5">
        <v>146</v>
      </c>
      <c r="G5" s="3">
        <v>140</v>
      </c>
      <c r="H5" s="6">
        <v>115</v>
      </c>
      <c r="I5" s="5">
        <v>143</v>
      </c>
      <c r="J5" s="3">
        <v>132</v>
      </c>
      <c r="K5" s="6">
        <v>126</v>
      </c>
      <c r="L5" s="5">
        <v>118</v>
      </c>
      <c r="M5" s="106">
        <v>113</v>
      </c>
      <c r="N5" s="106">
        <v>109</v>
      </c>
      <c r="O5" s="8">
        <v>360</v>
      </c>
      <c r="P5" s="140">
        <v>420</v>
      </c>
      <c r="Q5" s="176">
        <f t="shared" si="0"/>
        <v>2297</v>
      </c>
      <c r="R5" s="102">
        <v>3</v>
      </c>
      <c r="S5" s="106">
        <v>143</v>
      </c>
      <c r="T5" s="3">
        <v>128</v>
      </c>
      <c r="U5" s="143">
        <v>103</v>
      </c>
      <c r="V5" s="5">
        <v>146</v>
      </c>
      <c r="W5" s="3">
        <v>130</v>
      </c>
      <c r="X5" s="6">
        <v>128</v>
      </c>
      <c r="Y5" s="5">
        <v>146</v>
      </c>
      <c r="Z5" s="3">
        <v>128</v>
      </c>
      <c r="AA5" s="6">
        <v>126</v>
      </c>
      <c r="AB5" s="5">
        <v>143</v>
      </c>
      <c r="AC5" s="3">
        <v>115</v>
      </c>
      <c r="AD5" s="143">
        <v>97</v>
      </c>
      <c r="AE5" s="8">
        <v>450</v>
      </c>
      <c r="AF5" s="140">
        <v>360</v>
      </c>
      <c r="AG5" s="175">
        <f t="shared" si="1"/>
        <v>2343</v>
      </c>
      <c r="AH5" s="103">
        <v>3</v>
      </c>
      <c r="AI5" s="415">
        <f t="shared" si="2"/>
        <v>4640</v>
      </c>
      <c r="AJ5" s="123">
        <v>3</v>
      </c>
    </row>
    <row r="6" spans="1:36" ht="16.5" customHeight="1" x14ac:dyDescent="0.25">
      <c r="A6" s="100">
        <v>4</v>
      </c>
      <c r="B6" s="23" t="s">
        <v>0</v>
      </c>
      <c r="C6" s="61">
        <v>102</v>
      </c>
      <c r="D6" s="62">
        <v>98</v>
      </c>
      <c r="E6" s="165">
        <v>83</v>
      </c>
      <c r="F6" s="61">
        <v>132</v>
      </c>
      <c r="G6" s="62">
        <v>122</v>
      </c>
      <c r="H6" s="64">
        <v>112</v>
      </c>
      <c r="I6" s="61">
        <v>150</v>
      </c>
      <c r="J6" s="62">
        <v>140</v>
      </c>
      <c r="K6" s="64">
        <v>108</v>
      </c>
      <c r="L6" s="61">
        <v>122</v>
      </c>
      <c r="M6" s="188">
        <v>120</v>
      </c>
      <c r="N6" s="188">
        <v>66</v>
      </c>
      <c r="O6" s="63">
        <v>250</v>
      </c>
      <c r="P6" s="184">
        <v>390</v>
      </c>
      <c r="Q6" s="176">
        <f t="shared" si="0"/>
        <v>1995</v>
      </c>
      <c r="R6" s="103">
        <v>4</v>
      </c>
      <c r="S6" s="106">
        <v>132</v>
      </c>
      <c r="T6" s="3">
        <v>124</v>
      </c>
      <c r="U6" s="143">
        <v>118</v>
      </c>
      <c r="V6" s="5">
        <v>140</v>
      </c>
      <c r="W6" s="3">
        <v>137</v>
      </c>
      <c r="X6" s="6">
        <v>113</v>
      </c>
      <c r="Y6" s="5">
        <v>130</v>
      </c>
      <c r="Z6" s="3">
        <v>118</v>
      </c>
      <c r="AA6" s="6">
        <v>116</v>
      </c>
      <c r="AB6" s="5">
        <v>130</v>
      </c>
      <c r="AC6" s="3">
        <v>118</v>
      </c>
      <c r="AD6" s="143">
        <v>116</v>
      </c>
      <c r="AE6" s="8">
        <v>290</v>
      </c>
      <c r="AF6" s="140">
        <v>390</v>
      </c>
      <c r="AG6" s="175">
        <f t="shared" si="1"/>
        <v>2172</v>
      </c>
      <c r="AH6" s="103">
        <v>4</v>
      </c>
      <c r="AI6" s="415">
        <f t="shared" si="2"/>
        <v>4167</v>
      </c>
      <c r="AJ6" s="123">
        <v>4</v>
      </c>
    </row>
    <row r="7" spans="1:36" ht="16.5" customHeight="1" x14ac:dyDescent="0.25">
      <c r="A7" s="100">
        <v>5</v>
      </c>
      <c r="B7" s="23" t="s">
        <v>85</v>
      </c>
      <c r="C7" s="18">
        <v>115</v>
      </c>
      <c r="D7" s="16">
        <v>92</v>
      </c>
      <c r="E7" s="166">
        <v>88</v>
      </c>
      <c r="F7" s="61">
        <v>109</v>
      </c>
      <c r="G7" s="62"/>
      <c r="H7" s="64"/>
      <c r="I7" s="61">
        <v>115</v>
      </c>
      <c r="J7" s="62"/>
      <c r="K7" s="64"/>
      <c r="L7" s="18">
        <v>86</v>
      </c>
      <c r="M7" s="167">
        <v>83</v>
      </c>
      <c r="N7" s="167">
        <v>69</v>
      </c>
      <c r="O7" s="20">
        <v>190</v>
      </c>
      <c r="P7" s="177">
        <v>83</v>
      </c>
      <c r="Q7" s="176">
        <f t="shared" si="0"/>
        <v>1030</v>
      </c>
      <c r="R7" s="103">
        <v>10</v>
      </c>
      <c r="S7" s="167">
        <v>134</v>
      </c>
      <c r="T7" s="16">
        <v>95</v>
      </c>
      <c r="U7" s="166">
        <v>80</v>
      </c>
      <c r="V7" s="18">
        <v>116</v>
      </c>
      <c r="W7" s="16">
        <v>103</v>
      </c>
      <c r="X7" s="19">
        <v>91</v>
      </c>
      <c r="Y7" s="18">
        <v>115</v>
      </c>
      <c r="Z7" s="16">
        <v>115</v>
      </c>
      <c r="AA7" s="19">
        <v>97</v>
      </c>
      <c r="AB7" s="18">
        <v>100</v>
      </c>
      <c r="AC7" s="16">
        <v>99</v>
      </c>
      <c r="AD7" s="166">
        <v>87</v>
      </c>
      <c r="AE7" s="20">
        <v>250</v>
      </c>
      <c r="AF7" s="177">
        <v>330</v>
      </c>
      <c r="AG7" s="175">
        <f t="shared" si="1"/>
        <v>1812</v>
      </c>
      <c r="AH7" s="103">
        <v>5</v>
      </c>
      <c r="AI7" s="415">
        <f t="shared" si="2"/>
        <v>2842</v>
      </c>
      <c r="AJ7" s="123">
        <v>8</v>
      </c>
    </row>
    <row r="8" spans="1:36" ht="16.5" customHeight="1" x14ac:dyDescent="0.25">
      <c r="A8" s="100">
        <v>6</v>
      </c>
      <c r="B8" s="23" t="s">
        <v>5</v>
      </c>
      <c r="C8" s="18">
        <v>96</v>
      </c>
      <c r="D8" s="16">
        <v>79</v>
      </c>
      <c r="E8" s="166">
        <v>74</v>
      </c>
      <c r="F8" s="61">
        <v>128</v>
      </c>
      <c r="G8" s="62">
        <v>126</v>
      </c>
      <c r="H8" s="64">
        <v>96</v>
      </c>
      <c r="I8" s="61">
        <v>137</v>
      </c>
      <c r="J8" s="62">
        <v>104</v>
      </c>
      <c r="K8" s="64">
        <v>95</v>
      </c>
      <c r="L8" s="18">
        <v>99</v>
      </c>
      <c r="M8" s="167">
        <v>97</v>
      </c>
      <c r="N8" s="167">
        <v>80</v>
      </c>
      <c r="O8" s="20">
        <v>220</v>
      </c>
      <c r="P8" s="177">
        <v>330</v>
      </c>
      <c r="Q8" s="176">
        <f t="shared" si="0"/>
        <v>1761</v>
      </c>
      <c r="R8" s="103">
        <v>5</v>
      </c>
      <c r="S8" s="188">
        <v>116</v>
      </c>
      <c r="T8" s="62">
        <v>114</v>
      </c>
      <c r="U8" s="165">
        <v>109</v>
      </c>
      <c r="V8" s="61">
        <v>143</v>
      </c>
      <c r="W8" s="62">
        <v>126</v>
      </c>
      <c r="X8" s="64">
        <v>115</v>
      </c>
      <c r="Y8" s="61">
        <v>143</v>
      </c>
      <c r="Z8" s="62">
        <v>137</v>
      </c>
      <c r="AA8" s="64">
        <v>132</v>
      </c>
      <c r="AB8" s="61">
        <v>113</v>
      </c>
      <c r="AC8" s="62">
        <v>107</v>
      </c>
      <c r="AD8" s="165">
        <v>95</v>
      </c>
      <c r="AE8" s="63">
        <v>270</v>
      </c>
      <c r="AF8" s="184"/>
      <c r="AG8" s="175">
        <f t="shared" si="1"/>
        <v>1720</v>
      </c>
      <c r="AH8" s="103">
        <v>6</v>
      </c>
      <c r="AI8" s="415">
        <f t="shared" si="2"/>
        <v>3481</v>
      </c>
      <c r="AJ8" s="123">
        <v>6</v>
      </c>
    </row>
    <row r="9" spans="1:36" ht="16.5" customHeight="1" x14ac:dyDescent="0.25">
      <c r="A9" s="100">
        <v>7</v>
      </c>
      <c r="B9" s="23" t="s">
        <v>24</v>
      </c>
      <c r="C9" s="18">
        <v>99</v>
      </c>
      <c r="D9" s="16">
        <v>76</v>
      </c>
      <c r="E9" s="166">
        <v>64</v>
      </c>
      <c r="F9" s="18">
        <v>130</v>
      </c>
      <c r="G9" s="16">
        <v>120</v>
      </c>
      <c r="H9" s="19">
        <v>104</v>
      </c>
      <c r="I9" s="18">
        <v>128</v>
      </c>
      <c r="J9" s="16">
        <v>114</v>
      </c>
      <c r="K9" s="19">
        <v>105</v>
      </c>
      <c r="L9" s="18">
        <v>134</v>
      </c>
      <c r="M9" s="167">
        <v>105</v>
      </c>
      <c r="N9" s="167">
        <v>89</v>
      </c>
      <c r="O9" s="20">
        <v>180</v>
      </c>
      <c r="P9" s="177">
        <v>290</v>
      </c>
      <c r="Q9" s="176">
        <f t="shared" si="0"/>
        <v>1738</v>
      </c>
      <c r="R9" s="102">
        <v>6</v>
      </c>
      <c r="S9" s="106">
        <v>83</v>
      </c>
      <c r="T9" s="3">
        <v>82</v>
      </c>
      <c r="U9" s="143">
        <v>70</v>
      </c>
      <c r="V9" s="5">
        <v>107</v>
      </c>
      <c r="W9" s="3">
        <v>100</v>
      </c>
      <c r="X9" s="6">
        <v>90</v>
      </c>
      <c r="Y9" s="5">
        <v>99</v>
      </c>
      <c r="Z9" s="3">
        <v>98</v>
      </c>
      <c r="AA9" s="6">
        <v>88</v>
      </c>
      <c r="AB9" s="5">
        <v>105</v>
      </c>
      <c r="AC9" s="3">
        <v>94</v>
      </c>
      <c r="AD9" s="143">
        <v>84</v>
      </c>
      <c r="AE9" s="8">
        <v>180</v>
      </c>
      <c r="AF9" s="140">
        <v>310</v>
      </c>
      <c r="AG9" s="175">
        <f t="shared" si="1"/>
        <v>1590</v>
      </c>
      <c r="AH9" s="103">
        <v>7</v>
      </c>
      <c r="AI9" s="415">
        <f t="shared" si="2"/>
        <v>3328</v>
      </c>
      <c r="AJ9" s="123">
        <v>5</v>
      </c>
    </row>
    <row r="10" spans="1:36" ht="16.5" customHeight="1" x14ac:dyDescent="0.25">
      <c r="A10" s="100">
        <v>8</v>
      </c>
      <c r="B10" s="23" t="s">
        <v>15</v>
      </c>
      <c r="C10" s="18">
        <v>143</v>
      </c>
      <c r="D10" s="16">
        <v>120</v>
      </c>
      <c r="E10" s="166">
        <v>109</v>
      </c>
      <c r="F10" s="61">
        <v>124</v>
      </c>
      <c r="G10" s="62">
        <v>118</v>
      </c>
      <c r="H10" s="64"/>
      <c r="I10" s="61">
        <v>113</v>
      </c>
      <c r="J10" s="62">
        <v>102</v>
      </c>
      <c r="K10" s="64"/>
      <c r="L10" s="18">
        <v>132</v>
      </c>
      <c r="M10" s="167">
        <v>111</v>
      </c>
      <c r="N10" s="167">
        <v>108</v>
      </c>
      <c r="O10" s="20">
        <v>290</v>
      </c>
      <c r="P10" s="177"/>
      <c r="Q10" s="176">
        <f t="shared" si="0"/>
        <v>1470</v>
      </c>
      <c r="R10" s="103">
        <v>7</v>
      </c>
      <c r="S10" s="190">
        <v>137</v>
      </c>
      <c r="T10" s="43">
        <v>130</v>
      </c>
      <c r="U10" s="209">
        <v>92</v>
      </c>
      <c r="V10" s="18">
        <v>104</v>
      </c>
      <c r="W10" s="16">
        <v>97</v>
      </c>
      <c r="X10" s="19"/>
      <c r="Y10" s="18">
        <v>106</v>
      </c>
      <c r="Z10" s="16">
        <v>93</v>
      </c>
      <c r="AA10" s="19"/>
      <c r="AB10" s="42">
        <v>126</v>
      </c>
      <c r="AC10" s="43">
        <v>104</v>
      </c>
      <c r="AD10" s="209">
        <v>98</v>
      </c>
      <c r="AE10" s="20">
        <v>420</v>
      </c>
      <c r="AF10" s="177"/>
      <c r="AG10" s="175">
        <f t="shared" si="1"/>
        <v>1507</v>
      </c>
      <c r="AH10" s="103">
        <v>8</v>
      </c>
      <c r="AI10" s="415">
        <f t="shared" si="2"/>
        <v>2977</v>
      </c>
      <c r="AJ10" s="123">
        <v>7</v>
      </c>
    </row>
    <row r="11" spans="1:36" ht="16.5" customHeight="1" x14ac:dyDescent="0.25">
      <c r="A11" s="100">
        <v>9</v>
      </c>
      <c r="B11" s="23" t="s">
        <v>9</v>
      </c>
      <c r="C11" s="18">
        <v>71</v>
      </c>
      <c r="D11" s="16"/>
      <c r="E11" s="166"/>
      <c r="F11" s="61">
        <v>102</v>
      </c>
      <c r="G11" s="62">
        <v>100</v>
      </c>
      <c r="H11" s="64">
        <v>93</v>
      </c>
      <c r="I11" s="61">
        <v>99</v>
      </c>
      <c r="J11" s="62">
        <v>92</v>
      </c>
      <c r="K11" s="64">
        <v>87</v>
      </c>
      <c r="L11" s="18">
        <v>75</v>
      </c>
      <c r="M11" s="167"/>
      <c r="N11" s="167"/>
      <c r="O11" s="20">
        <v>67</v>
      </c>
      <c r="P11" s="177">
        <v>230</v>
      </c>
      <c r="Q11" s="176">
        <f t="shared" si="0"/>
        <v>1016</v>
      </c>
      <c r="R11" s="103">
        <v>11</v>
      </c>
      <c r="S11" s="106">
        <v>94</v>
      </c>
      <c r="T11" s="3">
        <v>67</v>
      </c>
      <c r="U11" s="143"/>
      <c r="V11" s="5">
        <v>96</v>
      </c>
      <c r="W11" s="3">
        <v>93</v>
      </c>
      <c r="X11" s="6">
        <v>89</v>
      </c>
      <c r="Y11" s="5">
        <v>104</v>
      </c>
      <c r="Z11" s="3">
        <v>102</v>
      </c>
      <c r="AA11" s="6">
        <v>89</v>
      </c>
      <c r="AB11" s="5">
        <v>77</v>
      </c>
      <c r="AC11" s="3">
        <v>69</v>
      </c>
      <c r="AD11" s="143"/>
      <c r="AE11" s="8">
        <v>77</v>
      </c>
      <c r="AF11" s="140">
        <v>290</v>
      </c>
      <c r="AG11" s="175">
        <f t="shared" si="1"/>
        <v>1247</v>
      </c>
      <c r="AH11" s="103">
        <v>9</v>
      </c>
      <c r="AI11" s="415">
        <f t="shared" si="2"/>
        <v>2263</v>
      </c>
      <c r="AJ11" s="123">
        <v>9</v>
      </c>
    </row>
    <row r="12" spans="1:36" ht="16.5" customHeight="1" x14ac:dyDescent="0.25">
      <c r="A12" s="100">
        <v>10</v>
      </c>
      <c r="B12" s="23" t="s">
        <v>6</v>
      </c>
      <c r="C12" s="61">
        <v>137</v>
      </c>
      <c r="D12" s="62">
        <v>130</v>
      </c>
      <c r="E12" s="165">
        <v>116</v>
      </c>
      <c r="F12" s="61"/>
      <c r="G12" s="62"/>
      <c r="H12" s="64"/>
      <c r="I12" s="61"/>
      <c r="J12" s="62"/>
      <c r="K12" s="64"/>
      <c r="L12" s="61">
        <v>128</v>
      </c>
      <c r="M12" s="188">
        <v>112</v>
      </c>
      <c r="N12" s="188">
        <v>110</v>
      </c>
      <c r="O12" s="8">
        <v>390</v>
      </c>
      <c r="P12" s="140"/>
      <c r="Q12" s="176">
        <f t="shared" si="0"/>
        <v>1123</v>
      </c>
      <c r="R12" s="102">
        <v>9</v>
      </c>
      <c r="S12" s="190">
        <v>126</v>
      </c>
      <c r="T12" s="43">
        <v>120</v>
      </c>
      <c r="U12" s="209">
        <v>107</v>
      </c>
      <c r="V12" s="18"/>
      <c r="W12" s="16"/>
      <c r="X12" s="19"/>
      <c r="Y12" s="18"/>
      <c r="Z12" s="16"/>
      <c r="AA12" s="19"/>
      <c r="AB12" s="42">
        <v>120</v>
      </c>
      <c r="AC12" s="43">
        <v>112</v>
      </c>
      <c r="AD12" s="209">
        <v>111</v>
      </c>
      <c r="AE12" s="20">
        <v>310</v>
      </c>
      <c r="AF12" s="177"/>
      <c r="AG12" s="175">
        <f t="shared" si="1"/>
        <v>1006</v>
      </c>
      <c r="AH12" s="103">
        <v>10</v>
      </c>
      <c r="AI12" s="415">
        <f t="shared" si="2"/>
        <v>2129</v>
      </c>
      <c r="AJ12" s="123">
        <v>10</v>
      </c>
    </row>
    <row r="13" spans="1:36" ht="16.5" customHeight="1" x14ac:dyDescent="0.25">
      <c r="A13" s="100">
        <v>11</v>
      </c>
      <c r="B13" s="23" t="s">
        <v>17</v>
      </c>
      <c r="C13" s="5">
        <v>110</v>
      </c>
      <c r="D13" s="3">
        <v>89</v>
      </c>
      <c r="E13" s="143">
        <v>78</v>
      </c>
      <c r="F13" s="5">
        <v>150</v>
      </c>
      <c r="G13" s="3"/>
      <c r="H13" s="6"/>
      <c r="I13" s="5">
        <v>134</v>
      </c>
      <c r="J13" s="3"/>
      <c r="K13" s="6"/>
      <c r="L13" s="5">
        <v>143</v>
      </c>
      <c r="M13" s="106">
        <v>115</v>
      </c>
      <c r="N13" s="106">
        <v>92</v>
      </c>
      <c r="O13" s="8">
        <v>330</v>
      </c>
      <c r="P13" s="140"/>
      <c r="Q13" s="176">
        <f t="shared" si="0"/>
        <v>1241</v>
      </c>
      <c r="R13" s="103">
        <v>8</v>
      </c>
      <c r="S13" s="106">
        <v>110</v>
      </c>
      <c r="T13" s="3">
        <v>89</v>
      </c>
      <c r="U13" s="143">
        <v>81</v>
      </c>
      <c r="V13" s="5"/>
      <c r="W13" s="3"/>
      <c r="X13" s="6"/>
      <c r="Y13" s="5"/>
      <c r="Z13" s="3"/>
      <c r="AA13" s="6"/>
      <c r="AB13" s="5">
        <v>114</v>
      </c>
      <c r="AC13" s="3">
        <v>81</v>
      </c>
      <c r="AD13" s="143">
        <v>76</v>
      </c>
      <c r="AE13" s="8">
        <v>330</v>
      </c>
      <c r="AF13" s="140"/>
      <c r="AG13" s="175">
        <f t="shared" si="1"/>
        <v>881</v>
      </c>
      <c r="AH13" s="103">
        <v>11</v>
      </c>
      <c r="AI13" s="415">
        <f t="shared" si="2"/>
        <v>2122</v>
      </c>
      <c r="AJ13" s="123">
        <v>11</v>
      </c>
    </row>
    <row r="14" spans="1:36" ht="16.5" customHeight="1" x14ac:dyDescent="0.25">
      <c r="A14" s="100">
        <v>12</v>
      </c>
      <c r="B14" s="23" t="s">
        <v>31</v>
      </c>
      <c r="C14" s="201"/>
      <c r="D14" s="187"/>
      <c r="E14" s="202"/>
      <c r="F14" s="201">
        <v>91</v>
      </c>
      <c r="G14" s="187">
        <v>90</v>
      </c>
      <c r="H14" s="204">
        <v>89</v>
      </c>
      <c r="I14" s="18">
        <v>98</v>
      </c>
      <c r="J14" s="16">
        <v>94</v>
      </c>
      <c r="K14" s="19">
        <v>93</v>
      </c>
      <c r="L14" s="201"/>
      <c r="M14" s="189"/>
      <c r="N14" s="189"/>
      <c r="O14" s="206"/>
      <c r="P14" s="177">
        <v>270</v>
      </c>
      <c r="Q14" s="176">
        <f t="shared" si="0"/>
        <v>825</v>
      </c>
      <c r="R14" s="102">
        <v>15</v>
      </c>
      <c r="S14" s="167"/>
      <c r="T14" s="16"/>
      <c r="U14" s="166"/>
      <c r="V14" s="18">
        <v>98</v>
      </c>
      <c r="W14" s="16">
        <v>94</v>
      </c>
      <c r="X14" s="19">
        <v>92</v>
      </c>
      <c r="Y14" s="18">
        <v>92</v>
      </c>
      <c r="Z14" s="16">
        <v>91</v>
      </c>
      <c r="AA14" s="19">
        <v>87</v>
      </c>
      <c r="AB14" s="18"/>
      <c r="AC14" s="16"/>
      <c r="AD14" s="166"/>
      <c r="AE14" s="20"/>
      <c r="AF14" s="177">
        <v>270</v>
      </c>
      <c r="AG14" s="175">
        <f t="shared" si="1"/>
        <v>824</v>
      </c>
      <c r="AH14" s="103">
        <v>12</v>
      </c>
      <c r="AI14" s="415">
        <f t="shared" si="2"/>
        <v>1649</v>
      </c>
      <c r="AJ14" s="123">
        <v>13</v>
      </c>
    </row>
    <row r="15" spans="1:36" ht="15.75" x14ac:dyDescent="0.25">
      <c r="A15" s="100">
        <v>13</v>
      </c>
      <c r="B15" s="23" t="s">
        <v>53</v>
      </c>
      <c r="C15" s="18">
        <v>150</v>
      </c>
      <c r="D15" s="16">
        <v>100</v>
      </c>
      <c r="E15" s="166">
        <v>95</v>
      </c>
      <c r="F15" s="18"/>
      <c r="G15" s="16"/>
      <c r="H15" s="19"/>
      <c r="I15" s="18"/>
      <c r="J15" s="16"/>
      <c r="K15" s="19"/>
      <c r="L15" s="18">
        <v>130</v>
      </c>
      <c r="M15" s="167">
        <v>102</v>
      </c>
      <c r="N15" s="167">
        <v>95</v>
      </c>
      <c r="O15" s="20">
        <v>210</v>
      </c>
      <c r="P15" s="177"/>
      <c r="Q15" s="176">
        <f t="shared" si="0"/>
        <v>882</v>
      </c>
      <c r="R15" s="103">
        <v>14</v>
      </c>
      <c r="S15" s="105">
        <v>115</v>
      </c>
      <c r="T15" s="33">
        <v>90</v>
      </c>
      <c r="U15" s="144">
        <v>76</v>
      </c>
      <c r="V15" s="32"/>
      <c r="W15" s="33"/>
      <c r="X15" s="34"/>
      <c r="Y15" s="32"/>
      <c r="Z15" s="33"/>
      <c r="AA15" s="34"/>
      <c r="AB15" s="32">
        <v>122</v>
      </c>
      <c r="AC15" s="33">
        <v>101</v>
      </c>
      <c r="AD15" s="144">
        <v>79</v>
      </c>
      <c r="AE15" s="35">
        <v>190</v>
      </c>
      <c r="AF15" s="152"/>
      <c r="AG15" s="175">
        <f t="shared" si="1"/>
        <v>773</v>
      </c>
      <c r="AH15" s="103">
        <v>13</v>
      </c>
      <c r="AI15" s="415">
        <f t="shared" si="2"/>
        <v>1655</v>
      </c>
      <c r="AJ15" s="123">
        <v>14</v>
      </c>
    </row>
    <row r="16" spans="1:36" ht="15.75" x14ac:dyDescent="0.25">
      <c r="A16" s="100">
        <v>14</v>
      </c>
      <c r="B16" s="23" t="s">
        <v>12</v>
      </c>
      <c r="C16" s="5">
        <v>118</v>
      </c>
      <c r="D16" s="3">
        <v>108</v>
      </c>
      <c r="E16" s="143">
        <v>101</v>
      </c>
      <c r="F16" s="5"/>
      <c r="G16" s="3"/>
      <c r="H16" s="6"/>
      <c r="I16" s="5"/>
      <c r="J16" s="3"/>
      <c r="K16" s="6"/>
      <c r="L16" s="5">
        <v>120</v>
      </c>
      <c r="M16" s="106">
        <v>114</v>
      </c>
      <c r="N16" s="106">
        <v>100</v>
      </c>
      <c r="O16" s="8">
        <v>310</v>
      </c>
      <c r="P16" s="140"/>
      <c r="Q16" s="176">
        <f t="shared" si="0"/>
        <v>971</v>
      </c>
      <c r="R16" s="102">
        <v>12</v>
      </c>
      <c r="S16" s="106">
        <v>104</v>
      </c>
      <c r="T16" s="3">
        <v>99</v>
      </c>
      <c r="U16" s="143">
        <v>96</v>
      </c>
      <c r="V16" s="5"/>
      <c r="W16" s="3"/>
      <c r="X16" s="6"/>
      <c r="Y16" s="5"/>
      <c r="Z16" s="3"/>
      <c r="AA16" s="6"/>
      <c r="AB16" s="5">
        <v>90</v>
      </c>
      <c r="AC16" s="3">
        <v>89</v>
      </c>
      <c r="AD16" s="143">
        <v>72</v>
      </c>
      <c r="AE16" s="8">
        <v>220</v>
      </c>
      <c r="AF16" s="140"/>
      <c r="AG16" s="175">
        <f t="shared" si="1"/>
        <v>770</v>
      </c>
      <c r="AH16" s="103">
        <v>14</v>
      </c>
      <c r="AI16" s="415">
        <f t="shared" si="2"/>
        <v>1741</v>
      </c>
      <c r="AJ16" s="123">
        <v>12</v>
      </c>
    </row>
    <row r="17" spans="1:36" ht="15.75" x14ac:dyDescent="0.25">
      <c r="A17" s="100">
        <v>15</v>
      </c>
      <c r="B17" s="23" t="s">
        <v>23</v>
      </c>
      <c r="C17" s="5">
        <v>87</v>
      </c>
      <c r="D17" s="3">
        <v>69</v>
      </c>
      <c r="E17" s="143">
        <v>67</v>
      </c>
      <c r="F17" s="5"/>
      <c r="G17" s="3"/>
      <c r="H17" s="6"/>
      <c r="I17" s="5"/>
      <c r="J17" s="3"/>
      <c r="K17" s="6"/>
      <c r="L17" s="5">
        <v>81</v>
      </c>
      <c r="M17" s="106">
        <v>74</v>
      </c>
      <c r="N17" s="106">
        <v>67</v>
      </c>
      <c r="O17" s="8">
        <v>230</v>
      </c>
      <c r="P17" s="140"/>
      <c r="Q17" s="176">
        <f t="shared" si="0"/>
        <v>675</v>
      </c>
      <c r="R17" s="103">
        <v>17</v>
      </c>
      <c r="S17" s="106">
        <v>88</v>
      </c>
      <c r="T17" s="3">
        <v>87</v>
      </c>
      <c r="U17" s="143">
        <v>84</v>
      </c>
      <c r="V17" s="5"/>
      <c r="W17" s="3"/>
      <c r="X17" s="6"/>
      <c r="Y17" s="5"/>
      <c r="Z17" s="3"/>
      <c r="AA17" s="6"/>
      <c r="AB17" s="5">
        <v>103</v>
      </c>
      <c r="AC17" s="3">
        <v>96</v>
      </c>
      <c r="AD17" s="143">
        <v>92</v>
      </c>
      <c r="AE17" s="8">
        <v>210</v>
      </c>
      <c r="AF17" s="140"/>
      <c r="AG17" s="175">
        <f t="shared" si="1"/>
        <v>760</v>
      </c>
      <c r="AH17" s="103">
        <v>15</v>
      </c>
      <c r="AI17" s="415">
        <f t="shared" si="2"/>
        <v>1435</v>
      </c>
      <c r="AJ17" s="123">
        <v>17</v>
      </c>
    </row>
    <row r="18" spans="1:36" ht="15.75" x14ac:dyDescent="0.25">
      <c r="A18" s="100">
        <v>16</v>
      </c>
      <c r="B18" s="23" t="s">
        <v>130</v>
      </c>
      <c r="C18" s="18">
        <v>86</v>
      </c>
      <c r="D18" s="16">
        <v>84</v>
      </c>
      <c r="E18" s="166">
        <v>60</v>
      </c>
      <c r="F18" s="18"/>
      <c r="G18" s="16"/>
      <c r="H18" s="19"/>
      <c r="I18" s="18"/>
      <c r="J18" s="16"/>
      <c r="K18" s="19"/>
      <c r="L18" s="18">
        <v>82</v>
      </c>
      <c r="M18" s="167">
        <v>73</v>
      </c>
      <c r="N18" s="167">
        <v>71</v>
      </c>
      <c r="O18" s="20">
        <v>270</v>
      </c>
      <c r="P18" s="177"/>
      <c r="Q18" s="176">
        <f t="shared" si="0"/>
        <v>726</v>
      </c>
      <c r="R18" s="103">
        <v>16</v>
      </c>
      <c r="S18" s="106">
        <v>108</v>
      </c>
      <c r="T18" s="3">
        <v>86</v>
      </c>
      <c r="U18" s="143">
        <v>78</v>
      </c>
      <c r="V18" s="5"/>
      <c r="W18" s="3"/>
      <c r="X18" s="6"/>
      <c r="Y18" s="5"/>
      <c r="Z18" s="3"/>
      <c r="AA18" s="6"/>
      <c r="AB18" s="5">
        <v>110</v>
      </c>
      <c r="AC18" s="3">
        <v>83</v>
      </c>
      <c r="AD18" s="143">
        <v>73</v>
      </c>
      <c r="AE18" s="8">
        <v>200</v>
      </c>
      <c r="AF18" s="140"/>
      <c r="AG18" s="175">
        <f t="shared" si="1"/>
        <v>738</v>
      </c>
      <c r="AH18" s="103">
        <v>16</v>
      </c>
      <c r="AI18" s="415">
        <f t="shared" si="2"/>
        <v>1464</v>
      </c>
      <c r="AJ18" s="123">
        <v>16</v>
      </c>
    </row>
    <row r="19" spans="1:36" ht="15.75" x14ac:dyDescent="0.25">
      <c r="A19" s="100">
        <v>17</v>
      </c>
      <c r="B19" s="23" t="s">
        <v>16</v>
      </c>
      <c r="C19" s="18">
        <v>68</v>
      </c>
      <c r="D19" s="16">
        <v>65</v>
      </c>
      <c r="E19" s="166">
        <v>59</v>
      </c>
      <c r="F19" s="18"/>
      <c r="G19" s="16"/>
      <c r="H19" s="19"/>
      <c r="I19" s="18"/>
      <c r="J19" s="16"/>
      <c r="K19" s="19"/>
      <c r="L19" s="18">
        <v>104</v>
      </c>
      <c r="M19" s="167">
        <v>79</v>
      </c>
      <c r="N19" s="167">
        <v>63</v>
      </c>
      <c r="O19" s="20">
        <v>170</v>
      </c>
      <c r="P19" s="177"/>
      <c r="Q19" s="176">
        <f t="shared" si="0"/>
        <v>608</v>
      </c>
      <c r="R19" s="102">
        <v>18</v>
      </c>
      <c r="S19" s="167">
        <v>91</v>
      </c>
      <c r="T19" s="16">
        <v>79</v>
      </c>
      <c r="U19" s="166">
        <v>77</v>
      </c>
      <c r="V19" s="18"/>
      <c r="W19" s="16"/>
      <c r="X19" s="19"/>
      <c r="Y19" s="18"/>
      <c r="Z19" s="16"/>
      <c r="AA19" s="19"/>
      <c r="AB19" s="18">
        <v>80</v>
      </c>
      <c r="AC19" s="16">
        <v>75</v>
      </c>
      <c r="AD19" s="166">
        <v>74</v>
      </c>
      <c r="AE19" s="20">
        <v>170</v>
      </c>
      <c r="AF19" s="177"/>
      <c r="AG19" s="175">
        <f t="shared" si="1"/>
        <v>646</v>
      </c>
      <c r="AH19" s="103">
        <v>17</v>
      </c>
      <c r="AI19" s="415">
        <f t="shared" si="2"/>
        <v>1254</v>
      </c>
      <c r="AJ19" s="123">
        <v>15</v>
      </c>
    </row>
    <row r="20" spans="1:36" ht="15.75" x14ac:dyDescent="0.25">
      <c r="A20" s="100">
        <v>18</v>
      </c>
      <c r="B20" s="23" t="s">
        <v>52</v>
      </c>
      <c r="C20" s="18"/>
      <c r="D20" s="16"/>
      <c r="E20" s="166"/>
      <c r="F20" s="18">
        <v>98</v>
      </c>
      <c r="G20" s="16"/>
      <c r="H20" s="19"/>
      <c r="I20" s="18">
        <v>96</v>
      </c>
      <c r="J20" s="16"/>
      <c r="K20" s="19"/>
      <c r="L20" s="18"/>
      <c r="M20" s="167"/>
      <c r="N20" s="167"/>
      <c r="O20" s="20"/>
      <c r="P20" s="177"/>
      <c r="Q20" s="176">
        <f t="shared" si="0"/>
        <v>194</v>
      </c>
      <c r="R20" s="103">
        <v>22</v>
      </c>
      <c r="S20" s="167"/>
      <c r="T20" s="16"/>
      <c r="U20" s="166"/>
      <c r="V20" s="18">
        <v>106</v>
      </c>
      <c r="W20" s="16"/>
      <c r="X20" s="19"/>
      <c r="Y20" s="18">
        <v>90</v>
      </c>
      <c r="Z20" s="16"/>
      <c r="AA20" s="19"/>
      <c r="AB20" s="42"/>
      <c r="AC20" s="16"/>
      <c r="AD20" s="166"/>
      <c r="AE20" s="20"/>
      <c r="AF20" s="177"/>
      <c r="AG20" s="175">
        <f t="shared" si="1"/>
        <v>196</v>
      </c>
      <c r="AH20" s="103">
        <v>18</v>
      </c>
      <c r="AI20" s="415">
        <f t="shared" si="2"/>
        <v>390</v>
      </c>
      <c r="AJ20" s="123">
        <v>22</v>
      </c>
    </row>
    <row r="21" spans="1:36" ht="15.75" x14ac:dyDescent="0.25">
      <c r="A21" s="100">
        <v>19</v>
      </c>
      <c r="B21" s="23" t="s">
        <v>76</v>
      </c>
      <c r="C21" s="18">
        <v>90</v>
      </c>
      <c r="D21" s="16">
        <v>81</v>
      </c>
      <c r="E21" s="166"/>
      <c r="F21" s="18"/>
      <c r="G21" s="16"/>
      <c r="H21" s="19"/>
      <c r="I21" s="18"/>
      <c r="J21" s="16"/>
      <c r="K21" s="19"/>
      <c r="L21" s="18">
        <v>62</v>
      </c>
      <c r="M21" s="167">
        <v>61</v>
      </c>
      <c r="N21" s="167"/>
      <c r="O21" s="20"/>
      <c r="P21" s="177"/>
      <c r="Q21" s="176">
        <f t="shared" si="0"/>
        <v>294</v>
      </c>
      <c r="R21" s="103">
        <v>20</v>
      </c>
      <c r="S21" s="167">
        <v>97</v>
      </c>
      <c r="T21" s="16"/>
      <c r="U21" s="166"/>
      <c r="V21" s="18"/>
      <c r="W21" s="16"/>
      <c r="X21" s="19"/>
      <c r="Y21" s="18"/>
      <c r="Z21" s="16"/>
      <c r="AA21" s="19"/>
      <c r="AB21" s="18">
        <v>88</v>
      </c>
      <c r="AC21" s="16"/>
      <c r="AD21" s="166"/>
      <c r="AE21" s="20"/>
      <c r="AF21" s="177"/>
      <c r="AG21" s="175">
        <f t="shared" si="1"/>
        <v>185</v>
      </c>
      <c r="AH21" s="103">
        <v>19</v>
      </c>
      <c r="AI21" s="415">
        <f t="shared" si="2"/>
        <v>479</v>
      </c>
      <c r="AJ21" s="123">
        <v>20</v>
      </c>
    </row>
    <row r="22" spans="1:36" ht="15.75" x14ac:dyDescent="0.25">
      <c r="A22" s="100">
        <v>20</v>
      </c>
      <c r="B22" s="23" t="s">
        <v>57</v>
      </c>
      <c r="C22" s="52">
        <v>73</v>
      </c>
      <c r="D22" s="15">
        <v>62</v>
      </c>
      <c r="E22" s="21"/>
      <c r="F22" s="52"/>
      <c r="G22" s="15"/>
      <c r="H22" s="53"/>
      <c r="I22" s="52"/>
      <c r="J22" s="15"/>
      <c r="K22" s="53"/>
      <c r="L22" s="52">
        <v>64</v>
      </c>
      <c r="M22" s="193">
        <v>58</v>
      </c>
      <c r="N22" s="193"/>
      <c r="O22" s="8"/>
      <c r="P22" s="140"/>
      <c r="Q22" s="176">
        <f t="shared" si="0"/>
        <v>257</v>
      </c>
      <c r="R22" s="102">
        <v>21</v>
      </c>
      <c r="S22" s="167">
        <v>102</v>
      </c>
      <c r="T22" s="16"/>
      <c r="U22" s="166"/>
      <c r="V22" s="18"/>
      <c r="W22" s="16"/>
      <c r="X22" s="19"/>
      <c r="Y22" s="18"/>
      <c r="Z22" s="16"/>
      <c r="AA22" s="19"/>
      <c r="AB22" s="18">
        <v>82</v>
      </c>
      <c r="AC22" s="16"/>
      <c r="AD22" s="166"/>
      <c r="AE22" s="20"/>
      <c r="AF22" s="177"/>
      <c r="AG22" s="175">
        <f t="shared" si="1"/>
        <v>184</v>
      </c>
      <c r="AH22" s="103">
        <v>20</v>
      </c>
      <c r="AI22" s="415">
        <f t="shared" si="2"/>
        <v>441</v>
      </c>
      <c r="AJ22" s="123">
        <v>21</v>
      </c>
    </row>
    <row r="23" spans="1:36" ht="15.75" x14ac:dyDescent="0.25">
      <c r="A23" s="100">
        <v>21</v>
      </c>
      <c r="B23" s="23" t="s">
        <v>59</v>
      </c>
      <c r="C23" s="52">
        <v>114</v>
      </c>
      <c r="D23" s="15">
        <v>103</v>
      </c>
      <c r="E23" s="21">
        <v>58</v>
      </c>
      <c r="F23" s="52">
        <v>94</v>
      </c>
      <c r="G23" s="15">
        <v>88</v>
      </c>
      <c r="H23" s="53"/>
      <c r="I23" s="52">
        <v>100</v>
      </c>
      <c r="J23" s="15">
        <v>89</v>
      </c>
      <c r="K23" s="53"/>
      <c r="L23" s="52">
        <v>78</v>
      </c>
      <c r="M23" s="193">
        <v>72</v>
      </c>
      <c r="N23" s="193">
        <v>65</v>
      </c>
      <c r="O23" s="8"/>
      <c r="P23" s="140">
        <v>103</v>
      </c>
      <c r="Q23" s="176">
        <f t="shared" si="0"/>
        <v>964</v>
      </c>
      <c r="R23" s="103">
        <v>13</v>
      </c>
      <c r="S23" s="167"/>
      <c r="T23" s="16"/>
      <c r="U23" s="166"/>
      <c r="V23" s="18"/>
      <c r="W23" s="16"/>
      <c r="X23" s="19"/>
      <c r="Y23" s="18"/>
      <c r="Z23" s="16"/>
      <c r="AA23" s="19"/>
      <c r="AB23" s="18"/>
      <c r="AC23" s="16"/>
      <c r="AD23" s="166"/>
      <c r="AE23" s="20"/>
      <c r="AF23" s="177"/>
      <c r="AG23" s="175">
        <f t="shared" si="1"/>
        <v>0</v>
      </c>
      <c r="AH23" s="103">
        <v>21</v>
      </c>
      <c r="AI23" s="415">
        <f t="shared" si="2"/>
        <v>964</v>
      </c>
      <c r="AJ23" s="123">
        <v>18</v>
      </c>
    </row>
    <row r="24" spans="1:36" ht="15.75" x14ac:dyDescent="0.25">
      <c r="A24" s="100">
        <v>22</v>
      </c>
      <c r="B24" s="23" t="s">
        <v>41</v>
      </c>
      <c r="C24" s="52">
        <v>91</v>
      </c>
      <c r="D24" s="15">
        <v>63</v>
      </c>
      <c r="E24" s="21"/>
      <c r="F24" s="52">
        <v>99</v>
      </c>
      <c r="G24" s="15"/>
      <c r="H24" s="53"/>
      <c r="I24" s="52">
        <v>146</v>
      </c>
      <c r="J24" s="15"/>
      <c r="K24" s="53"/>
      <c r="L24" s="52">
        <v>103</v>
      </c>
      <c r="M24" s="193">
        <v>68</v>
      </c>
      <c r="N24" s="193"/>
      <c r="O24" s="35"/>
      <c r="P24" s="152"/>
      <c r="Q24" s="176">
        <f t="shared" si="0"/>
        <v>570</v>
      </c>
      <c r="R24" s="103">
        <v>19</v>
      </c>
      <c r="S24" s="167"/>
      <c r="T24" s="16"/>
      <c r="U24" s="166"/>
      <c r="V24" s="18"/>
      <c r="W24" s="16"/>
      <c r="X24" s="19"/>
      <c r="Y24" s="18"/>
      <c r="Z24" s="16"/>
      <c r="AA24" s="19"/>
      <c r="AB24" s="18"/>
      <c r="AC24" s="16"/>
      <c r="AD24" s="166"/>
      <c r="AE24" s="20"/>
      <c r="AF24" s="177"/>
      <c r="AG24" s="175">
        <f t="shared" si="1"/>
        <v>0</v>
      </c>
      <c r="AH24" s="103">
        <v>22</v>
      </c>
      <c r="AI24" s="415">
        <f t="shared" si="2"/>
        <v>570</v>
      </c>
      <c r="AJ24" s="123">
        <v>19</v>
      </c>
    </row>
    <row r="25" spans="1:36" ht="16.5" thickBot="1" x14ac:dyDescent="0.3">
      <c r="A25" s="214">
        <v>23</v>
      </c>
      <c r="B25" s="200" t="s">
        <v>19</v>
      </c>
      <c r="C25" s="10"/>
      <c r="D25" s="11"/>
      <c r="E25" s="203"/>
      <c r="F25" s="10">
        <v>92</v>
      </c>
      <c r="G25" s="11"/>
      <c r="H25" s="12"/>
      <c r="I25" s="10">
        <v>90</v>
      </c>
      <c r="J25" s="11"/>
      <c r="K25" s="12"/>
      <c r="L25" s="10"/>
      <c r="M25" s="205"/>
      <c r="N25" s="205"/>
      <c r="O25" s="13"/>
      <c r="P25" s="141"/>
      <c r="Q25" s="208">
        <f t="shared" si="0"/>
        <v>182</v>
      </c>
      <c r="R25" s="104">
        <v>23</v>
      </c>
      <c r="S25" s="192"/>
      <c r="T25" s="171"/>
      <c r="U25" s="182"/>
      <c r="V25" s="178"/>
      <c r="W25" s="171"/>
      <c r="X25" s="172"/>
      <c r="Y25" s="178"/>
      <c r="Z25" s="171"/>
      <c r="AA25" s="172"/>
      <c r="AB25" s="178"/>
      <c r="AC25" s="171"/>
      <c r="AD25" s="182"/>
      <c r="AE25" s="174"/>
      <c r="AF25" s="186"/>
      <c r="AG25" s="211">
        <f t="shared" si="1"/>
        <v>0</v>
      </c>
      <c r="AH25" s="104">
        <v>23</v>
      </c>
      <c r="AI25" s="416">
        <f t="shared" si="2"/>
        <v>182</v>
      </c>
      <c r="AJ25" s="213">
        <v>23</v>
      </c>
    </row>
    <row r="26" spans="1:36" x14ac:dyDescent="0.25">
      <c r="B26" s="180"/>
      <c r="C26" s="180"/>
      <c r="D26" s="180"/>
      <c r="E26" s="180"/>
      <c r="F26" s="180"/>
      <c r="G26" s="180"/>
      <c r="H26" s="180"/>
      <c r="I26" s="198"/>
      <c r="J26" s="198"/>
      <c r="K26" s="198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</row>
    <row r="27" spans="1:36" x14ac:dyDescent="0.25">
      <c r="B27" s="180"/>
      <c r="C27" s="180"/>
      <c r="D27" s="180"/>
      <c r="E27" s="180"/>
      <c r="F27" s="180"/>
      <c r="G27" s="180"/>
      <c r="H27" s="180"/>
      <c r="I27" s="198"/>
      <c r="J27" s="198"/>
      <c r="K27" s="198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</row>
    <row r="28" spans="1:36" x14ac:dyDescent="0.25">
      <c r="B28" s="180"/>
      <c r="C28" s="180"/>
      <c r="D28" s="180"/>
      <c r="E28" s="180"/>
      <c r="F28" s="180"/>
      <c r="G28" s="180"/>
      <c r="H28" s="180"/>
      <c r="I28" s="198"/>
      <c r="J28" s="198"/>
      <c r="K28" s="198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</row>
    <row r="29" spans="1:36" x14ac:dyDescent="0.25">
      <c r="B29" s="180"/>
      <c r="C29" s="180"/>
      <c r="D29" s="180"/>
      <c r="E29" s="180"/>
      <c r="F29" s="180"/>
      <c r="G29" s="180"/>
      <c r="H29" s="180"/>
      <c r="I29" s="198"/>
      <c r="J29" s="198"/>
      <c r="K29" s="198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</row>
    <row r="30" spans="1:36" x14ac:dyDescent="0.25">
      <c r="B30" s="180"/>
      <c r="C30" s="180"/>
      <c r="D30" s="180"/>
      <c r="E30" s="180"/>
      <c r="F30" s="180"/>
      <c r="G30" s="180"/>
      <c r="H30" s="180"/>
      <c r="I30" s="198"/>
      <c r="J30" s="198"/>
      <c r="K30" s="198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</row>
    <row r="31" spans="1:36" x14ac:dyDescent="0.25">
      <c r="B31" s="180"/>
      <c r="C31" s="180"/>
      <c r="D31" s="180"/>
      <c r="E31" s="180"/>
      <c r="F31" s="180"/>
      <c r="G31" s="180"/>
      <c r="H31" s="180"/>
      <c r="I31" s="198"/>
      <c r="J31" s="198"/>
      <c r="K31" s="198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</row>
    <row r="32" spans="1:36" x14ac:dyDescent="0.25">
      <c r="B32" s="180"/>
      <c r="C32" s="180"/>
      <c r="D32" s="180"/>
      <c r="E32" s="180"/>
      <c r="F32" s="180"/>
      <c r="G32" s="180"/>
      <c r="H32" s="180"/>
      <c r="I32" s="198"/>
      <c r="J32" s="198"/>
      <c r="K32" s="198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</row>
    <row r="33" spans="2:36" x14ac:dyDescent="0.25">
      <c r="B33" s="180"/>
      <c r="C33" s="180"/>
      <c r="D33" s="180"/>
      <c r="E33" s="180"/>
      <c r="F33" s="180"/>
      <c r="G33" s="180"/>
      <c r="H33" s="180"/>
      <c r="I33" s="198"/>
      <c r="J33" s="198"/>
      <c r="K33" s="198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</row>
    <row r="34" spans="2:36" x14ac:dyDescent="0.25">
      <c r="B34" s="180"/>
      <c r="C34" s="180"/>
      <c r="D34" s="180"/>
      <c r="E34" s="180"/>
      <c r="F34" s="180"/>
      <c r="G34" s="180"/>
      <c r="H34" s="180"/>
      <c r="I34" s="198"/>
      <c r="J34" s="198"/>
      <c r="K34" s="198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</row>
    <row r="35" spans="2:36" x14ac:dyDescent="0.25">
      <c r="B35" s="180"/>
      <c r="C35" s="180"/>
      <c r="D35" s="180"/>
      <c r="E35" s="180"/>
      <c r="F35" s="180"/>
      <c r="G35" s="180"/>
      <c r="H35" s="180"/>
      <c r="I35" s="198"/>
      <c r="J35" s="198"/>
      <c r="K35" s="198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</row>
    <row r="36" spans="2:36" x14ac:dyDescent="0.25">
      <c r="B36" s="101"/>
      <c r="C36" s="101"/>
      <c r="D36" s="101"/>
      <c r="E36" s="101"/>
      <c r="F36" s="101"/>
      <c r="G36" s="101"/>
      <c r="H36" s="101"/>
      <c r="I36" s="199"/>
      <c r="J36" s="199"/>
      <c r="K36" s="199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</row>
    <row r="37" spans="2:36" x14ac:dyDescent="0.25">
      <c r="B37" s="101"/>
      <c r="C37" s="101"/>
      <c r="D37" s="101"/>
      <c r="E37" s="101"/>
      <c r="F37" s="101"/>
      <c r="G37" s="101"/>
      <c r="H37" s="101"/>
      <c r="I37" s="199"/>
      <c r="J37" s="199"/>
      <c r="K37" s="199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</row>
    <row r="38" spans="2:36" x14ac:dyDescent="0.25">
      <c r="B38" s="101"/>
      <c r="C38" s="101"/>
      <c r="D38" s="101"/>
      <c r="E38" s="101"/>
      <c r="F38" s="101"/>
      <c r="G38" s="101"/>
      <c r="H38" s="101"/>
      <c r="I38" s="199"/>
      <c r="J38" s="199"/>
      <c r="K38" s="199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</row>
    <row r="39" spans="2:36" x14ac:dyDescent="0.25">
      <c r="B39" s="101"/>
      <c r="C39" s="101"/>
      <c r="D39" s="101"/>
      <c r="E39" s="101"/>
      <c r="F39" s="101"/>
      <c r="G39" s="101"/>
      <c r="H39" s="101"/>
      <c r="I39" s="199"/>
      <c r="J39" s="199"/>
      <c r="K39" s="199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</row>
  </sheetData>
  <sortState ref="B3:AN25">
    <sortCondition descending="1" ref="AG3:AG25"/>
  </sortState>
  <mergeCells count="14">
    <mergeCell ref="A1:A2"/>
    <mergeCell ref="B1:B2"/>
    <mergeCell ref="C1:R1"/>
    <mergeCell ref="S1:AH1"/>
    <mergeCell ref="AI1:AI2"/>
    <mergeCell ref="AJ1:AJ2"/>
    <mergeCell ref="C2:E2"/>
    <mergeCell ref="L2:N2"/>
    <mergeCell ref="S2:U2"/>
    <mergeCell ref="AB2:AD2"/>
    <mergeCell ref="Y2:AA2"/>
    <mergeCell ref="V2:X2"/>
    <mergeCell ref="F2:H2"/>
    <mergeCell ref="I2:K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Общая</vt:lpstr>
      <vt:lpstr>общекомандный </vt:lpstr>
      <vt:lpstr>мужчины, женщины</vt:lpstr>
      <vt:lpstr>юниоры, юниорки</vt:lpstr>
      <vt:lpstr>18-19 лет</vt:lpstr>
      <vt:lpstr>16-17 лет</vt:lpstr>
      <vt:lpstr>14-15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GEG</dc:creator>
  <cp:lastModifiedBy>НР</cp:lastModifiedBy>
  <cp:lastPrinted>2017-04-10T11:53:46Z</cp:lastPrinted>
  <dcterms:created xsi:type="dcterms:W3CDTF">2011-05-23T04:18:39Z</dcterms:created>
  <dcterms:modified xsi:type="dcterms:W3CDTF">2017-04-12T09:11:35Z</dcterms:modified>
</cp:coreProperties>
</file>